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comments4.xml" ContentType="application/vnd.openxmlformats-officedocument.spreadsheetml.comments+xml"/>
  <Override PartName="/xl/threadedComments/threadedComment4.xml" ContentType="application/vnd.ms-excel.threadedcomments+xml"/>
  <Override PartName="/xl/comments5.xml" ContentType="application/vnd.openxmlformats-officedocument.spreadsheetml.comments+xml"/>
  <Override PartName="/xl/threadedComments/threadedComment5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alverda\Desktop\ORSS Academy\Budgeting Practices\"/>
    </mc:Choice>
  </mc:AlternateContent>
  <xr:revisionPtr revIDLastSave="0" documentId="13_ncr:1_{1F9AF77F-27C8-48FC-9373-4EAD49EFC81B}" xr6:coauthVersionLast="47" xr6:coauthVersionMax="47" xr10:uidLastSave="{00000000-0000-0000-0000-000000000000}"/>
  <bookViews>
    <workbookView xWindow="-110" yWindow="-110" windowWidth="19420" windowHeight="10420" activeTab="5" xr2:uid="{CE2E4E00-9961-3A46-888E-C77524B36860}"/>
  </bookViews>
  <sheets>
    <sheet name="Rates" sheetId="6" r:id="rId1"/>
    <sheet name="Template" sheetId="1" r:id="rId2"/>
    <sheet name="Period One" sheetId="11" r:id="rId3"/>
    <sheet name="Period Two" sheetId="15" r:id="rId4"/>
    <sheet name="Period Three" sheetId="16" r:id="rId5"/>
    <sheet name="Grand Total" sheetId="14" r:id="rId6"/>
    <sheet name="Sesame Street Budget" sheetId="10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15" l="1"/>
  <c r="E9" i="15" s="1"/>
  <c r="B4" i="14"/>
  <c r="H61" i="16"/>
  <c r="H55" i="16"/>
  <c r="H46" i="16"/>
  <c r="H40" i="16"/>
  <c r="H34" i="16"/>
  <c r="H28" i="16"/>
  <c r="H22" i="16"/>
  <c r="F15" i="16"/>
  <c r="C15" i="16"/>
  <c r="E15" i="16" s="1"/>
  <c r="F14" i="16"/>
  <c r="C14" i="16"/>
  <c r="E14" i="16" s="1"/>
  <c r="F13" i="16"/>
  <c r="C13" i="16"/>
  <c r="E13" i="16" s="1"/>
  <c r="F12" i="16"/>
  <c r="E12" i="16"/>
  <c r="C12" i="16"/>
  <c r="F11" i="16"/>
  <c r="C11" i="16"/>
  <c r="E11" i="16" s="1"/>
  <c r="F10" i="16"/>
  <c r="E10" i="16"/>
  <c r="G10" i="16" s="1"/>
  <c r="C10" i="16"/>
  <c r="F9" i="16"/>
  <c r="C9" i="16"/>
  <c r="E9" i="16" s="1"/>
  <c r="H61" i="15"/>
  <c r="H55" i="15"/>
  <c r="H46" i="15"/>
  <c r="H40" i="15"/>
  <c r="H34" i="15"/>
  <c r="H28" i="15"/>
  <c r="H22" i="15"/>
  <c r="F15" i="15"/>
  <c r="C15" i="15"/>
  <c r="E15" i="15" s="1"/>
  <c r="F14" i="15"/>
  <c r="C14" i="15"/>
  <c r="E14" i="15" s="1"/>
  <c r="F13" i="15"/>
  <c r="C13" i="15"/>
  <c r="E13" i="15" s="1"/>
  <c r="F12" i="15"/>
  <c r="G12" i="15" s="1"/>
  <c r="H12" i="15" s="1"/>
  <c r="E12" i="15"/>
  <c r="C12" i="15"/>
  <c r="F11" i="15"/>
  <c r="C11" i="15"/>
  <c r="E11" i="15" s="1"/>
  <c r="F10" i="15"/>
  <c r="C10" i="15"/>
  <c r="E10" i="15" s="1"/>
  <c r="F9" i="15"/>
  <c r="C9" i="15"/>
  <c r="G13" i="16" l="1"/>
  <c r="H13" i="16" s="1"/>
  <c r="G14" i="16"/>
  <c r="H14" i="16" s="1"/>
  <c r="G11" i="16"/>
  <c r="H11" i="16"/>
  <c r="H9" i="16"/>
  <c r="G9" i="16"/>
  <c r="G15" i="16"/>
  <c r="H15" i="16" s="1"/>
  <c r="H10" i="16"/>
  <c r="G12" i="16"/>
  <c r="H12" i="16" s="1"/>
  <c r="G14" i="15"/>
  <c r="H14" i="15" s="1"/>
  <c r="G10" i="15"/>
  <c r="H10" i="15" s="1"/>
  <c r="G11" i="15"/>
  <c r="H11" i="15" s="1"/>
  <c r="G13" i="15"/>
  <c r="H13" i="15" s="1"/>
  <c r="G15" i="15"/>
  <c r="H15" i="15"/>
  <c r="G9" i="15"/>
  <c r="H9" i="15" s="1"/>
  <c r="H16" i="16" l="1"/>
  <c r="H47" i="16" s="1"/>
  <c r="H16" i="15"/>
  <c r="H47" i="15" s="1"/>
  <c r="H48" i="16" l="1"/>
  <c r="H62" i="16" s="1"/>
  <c r="H48" i="15"/>
  <c r="H62" i="15" s="1"/>
  <c r="B3" i="14" s="1"/>
  <c r="H61" i="11" l="1"/>
  <c r="H55" i="11"/>
  <c r="H46" i="11"/>
  <c r="H40" i="11"/>
  <c r="H34" i="11"/>
  <c r="H28" i="11"/>
  <c r="H22" i="11"/>
  <c r="F15" i="11"/>
  <c r="C15" i="11"/>
  <c r="E15" i="11" s="1"/>
  <c r="F14" i="11"/>
  <c r="C14" i="11"/>
  <c r="E14" i="11" s="1"/>
  <c r="F13" i="11"/>
  <c r="C13" i="11"/>
  <c r="E13" i="11" s="1"/>
  <c r="F12" i="11"/>
  <c r="C12" i="11"/>
  <c r="E12" i="11" s="1"/>
  <c r="F11" i="11"/>
  <c r="C11" i="11"/>
  <c r="E11" i="11" s="1"/>
  <c r="F10" i="11"/>
  <c r="C10" i="11"/>
  <c r="E10" i="11" s="1"/>
  <c r="F9" i="11"/>
  <c r="C9" i="11"/>
  <c r="E9" i="11" s="1"/>
  <c r="O28" i="1"/>
  <c r="H28" i="1"/>
  <c r="O34" i="1"/>
  <c r="H34" i="1"/>
  <c r="O40" i="1"/>
  <c r="H40" i="1"/>
  <c r="H55" i="1"/>
  <c r="O61" i="1"/>
  <c r="H61" i="1"/>
  <c r="O55" i="1"/>
  <c r="F4" i="10"/>
  <c r="F6" i="10"/>
  <c r="E6" i="10"/>
  <c r="H20" i="10"/>
  <c r="O56" i="10"/>
  <c r="O55" i="10"/>
  <c r="H55" i="10"/>
  <c r="P55" i="10" s="1"/>
  <c r="O49" i="10" a="1"/>
  <c r="O49" i="10" s="1"/>
  <c r="H49" i="10" a="1"/>
  <c r="H49" i="10" s="1"/>
  <c r="P49" i="10" s="1"/>
  <c r="O41" i="10"/>
  <c r="H41" i="10"/>
  <c r="P41" i="10" s="1"/>
  <c r="P35" i="10"/>
  <c r="O35" i="10"/>
  <c r="H35" i="10"/>
  <c r="O29" i="10"/>
  <c r="H29" i="10"/>
  <c r="P29" i="10" s="1"/>
  <c r="O23" i="10"/>
  <c r="H23" i="10"/>
  <c r="P23" i="10" s="1"/>
  <c r="O17" i="10"/>
  <c r="H17" i="10"/>
  <c r="P17" i="10" s="1"/>
  <c r="M10" i="10"/>
  <c r="J10" i="10"/>
  <c r="L10" i="10" s="1"/>
  <c r="F10" i="10"/>
  <c r="C10" i="10"/>
  <c r="E10" i="10" s="1"/>
  <c r="M9" i="10"/>
  <c r="J9" i="10"/>
  <c r="L9" i="10" s="1"/>
  <c r="F9" i="10"/>
  <c r="C9" i="10"/>
  <c r="E9" i="10" s="1"/>
  <c r="M8" i="10"/>
  <c r="N8" i="10" s="1"/>
  <c r="O8" i="10" s="1"/>
  <c r="L8" i="10"/>
  <c r="J8" i="10"/>
  <c r="F8" i="10"/>
  <c r="C8" i="10"/>
  <c r="E8" i="10" s="1"/>
  <c r="M7" i="10"/>
  <c r="J7" i="10"/>
  <c r="L7" i="10" s="1"/>
  <c r="F7" i="10"/>
  <c r="C7" i="10"/>
  <c r="E7" i="10" s="1"/>
  <c r="M6" i="10"/>
  <c r="J6" i="10"/>
  <c r="L6" i="10" s="1"/>
  <c r="C6" i="10"/>
  <c r="N5" i="10"/>
  <c r="O5" i="10" s="1"/>
  <c r="M5" i="10"/>
  <c r="L5" i="10"/>
  <c r="J5" i="10"/>
  <c r="F5" i="10"/>
  <c r="C5" i="10"/>
  <c r="E5" i="10" s="1"/>
  <c r="M4" i="10"/>
  <c r="J4" i="10"/>
  <c r="L4" i="10" s="1"/>
  <c r="C4" i="10"/>
  <c r="E4" i="10" s="1"/>
  <c r="M10" i="1"/>
  <c r="M11" i="1"/>
  <c r="M12" i="1"/>
  <c r="M13" i="1"/>
  <c r="M14" i="1"/>
  <c r="M15" i="1"/>
  <c r="M9" i="1"/>
  <c r="F10" i="1"/>
  <c r="F11" i="1"/>
  <c r="F12" i="1"/>
  <c r="F13" i="1"/>
  <c r="F14" i="1"/>
  <c r="F15" i="1"/>
  <c r="F9" i="1"/>
  <c r="J10" i="1"/>
  <c r="L10" i="1" s="1"/>
  <c r="J11" i="1"/>
  <c r="L11" i="1" s="1"/>
  <c r="J12" i="1"/>
  <c r="L12" i="1" s="1"/>
  <c r="J13" i="1"/>
  <c r="L13" i="1" s="1"/>
  <c r="J14" i="1"/>
  <c r="L14" i="1" s="1"/>
  <c r="J15" i="1"/>
  <c r="L15" i="1" s="1"/>
  <c r="J9" i="1"/>
  <c r="L9" i="1" s="1"/>
  <c r="O46" i="1"/>
  <c r="O22" i="1"/>
  <c r="H46" i="1"/>
  <c r="H22" i="1"/>
  <c r="C10" i="1"/>
  <c r="E10" i="1" s="1"/>
  <c r="C11" i="1"/>
  <c r="E11" i="1" s="1"/>
  <c r="C12" i="1"/>
  <c r="E12" i="1" s="1"/>
  <c r="C13" i="1"/>
  <c r="E13" i="1" s="1"/>
  <c r="C14" i="1"/>
  <c r="E14" i="1" s="1"/>
  <c r="C15" i="1"/>
  <c r="E15" i="1" s="1"/>
  <c r="C9" i="1"/>
  <c r="E9" i="1" s="1"/>
  <c r="P40" i="1" l="1"/>
  <c r="P28" i="1"/>
  <c r="G10" i="11"/>
  <c r="H10" i="11" s="1"/>
  <c r="G13" i="11"/>
  <c r="H13" i="11" s="1"/>
  <c r="G9" i="11"/>
  <c r="H9" i="11" s="1"/>
  <c r="G12" i="11"/>
  <c r="H12" i="11" s="1"/>
  <c r="G14" i="11"/>
  <c r="H14" i="11" s="1"/>
  <c r="G15" i="11"/>
  <c r="H15" i="11" s="1"/>
  <c r="G11" i="11"/>
  <c r="H11" i="11" s="1"/>
  <c r="P61" i="1"/>
  <c r="P34" i="1"/>
  <c r="N11" i="1"/>
  <c r="O11" i="1" s="1"/>
  <c r="P55" i="1"/>
  <c r="G7" i="10"/>
  <c r="H7" i="10" s="1"/>
  <c r="N7" i="10"/>
  <c r="O7" i="10" s="1"/>
  <c r="P7" i="10" s="1"/>
  <c r="O6" i="10"/>
  <c r="N4" i="10"/>
  <c r="O4" i="10" s="1"/>
  <c r="N9" i="10"/>
  <c r="O9" i="10" s="1"/>
  <c r="H10" i="10"/>
  <c r="N10" i="10"/>
  <c r="O10" i="10"/>
  <c r="P10" i="10" s="1"/>
  <c r="G6" i="10"/>
  <c r="H6" i="10" s="1"/>
  <c r="G8" i="10"/>
  <c r="H8" i="10"/>
  <c r="P8" i="10" s="1"/>
  <c r="G5" i="10"/>
  <c r="H5" i="10" s="1"/>
  <c r="P5" i="10" s="1"/>
  <c r="N6" i="10"/>
  <c r="G4" i="10"/>
  <c r="H4" i="10" s="1"/>
  <c r="G9" i="10"/>
  <c r="H9" i="10"/>
  <c r="G10" i="10"/>
  <c r="P46" i="1"/>
  <c r="G13" i="1"/>
  <c r="H13" i="1" s="1"/>
  <c r="G12" i="1"/>
  <c r="H12" i="1" s="1"/>
  <c r="G11" i="1"/>
  <c r="H11" i="1" s="1"/>
  <c r="G10" i="1"/>
  <c r="H10" i="1" s="1"/>
  <c r="G15" i="1"/>
  <c r="H15" i="1" s="1"/>
  <c r="G14" i="1"/>
  <c r="H14" i="1" s="1"/>
  <c r="N12" i="1"/>
  <c r="O12" i="1" s="1"/>
  <c r="P22" i="1"/>
  <c r="N14" i="1"/>
  <c r="O14" i="1" s="1"/>
  <c r="N15" i="1"/>
  <c r="O15" i="1" s="1"/>
  <c r="N13" i="1"/>
  <c r="O13" i="1" s="1"/>
  <c r="N10" i="1"/>
  <c r="O10" i="1" s="1"/>
  <c r="N9" i="1"/>
  <c r="O9" i="1" s="1"/>
  <c r="G9" i="1"/>
  <c r="H9" i="1" s="1"/>
  <c r="H16" i="11" l="1"/>
  <c r="H47" i="11"/>
  <c r="P13" i="1"/>
  <c r="P15" i="1"/>
  <c r="P12" i="1"/>
  <c r="H16" i="1"/>
  <c r="H47" i="1" s="1"/>
  <c r="H48" i="1" s="1"/>
  <c r="P9" i="10"/>
  <c r="H11" i="10"/>
  <c r="H42" i="10" s="1"/>
  <c r="O11" i="10"/>
  <c r="O42" i="10" s="1"/>
  <c r="P4" i="10"/>
  <c r="P6" i="10"/>
  <c r="P14" i="1"/>
  <c r="P10" i="1"/>
  <c r="P11" i="1"/>
  <c r="O16" i="1"/>
  <c r="O47" i="1" s="1"/>
  <c r="O48" i="1" s="1"/>
  <c r="P9" i="1"/>
  <c r="P48" i="1" l="1"/>
  <c r="P16" i="1"/>
  <c r="H48" i="11"/>
  <c r="P47" i="1"/>
  <c r="H62" i="1"/>
  <c r="O62" i="1"/>
  <c r="P11" i="10"/>
  <c r="O43" i="10"/>
  <c r="H43" i="10"/>
  <c r="P43" i="10" s="1"/>
  <c r="P42" i="10"/>
  <c r="H62" i="11" l="1"/>
  <c r="B2" i="14" s="1"/>
  <c r="B5" i="14" s="1"/>
  <c r="H56" i="10"/>
  <c r="P56" i="10" s="1"/>
  <c r="P6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tc={5C37BBD4-67FB-164F-B07E-C87810E4E014}</author>
    <author>tc={B5A8A8D0-91BA-014A-A987-C6BAF1312971}</author>
    <author>tc={ADF06DB3-CAA0-4E4A-BBE1-7ED4AEE46896}</author>
    <author>tc={C2DAC1D7-E0A0-7D44-AB07-717B227193C7}</author>
    <author>tc={A1CA6A9E-FD79-DF45-AF1F-E174C6740A82}</author>
    <author>tc={716C0E9D-891E-B949-A8AC-C7EDBF8A179F}</author>
    <author>tc={7647A7E2-2163-7141-A249-1D2458FCD667}</author>
    <author>tc={BADFF73A-F645-3045-963D-2D5AAD5964C5}</author>
    <author>tc={4F25D232-223E-6E4C-BE7F-6B74D7EE83A1}</author>
    <author>tc={CE3F018A-B09D-0443-AF9A-B72882DA9DA2}</author>
    <author>tc={26A3440F-23F7-394D-B56A-68075EDAD962}</author>
    <author>tc={1F5E0CE8-586D-4E4C-B4B6-D02E9705F3F1}</author>
  </authors>
  <commentList>
    <comment ref="B7" authorId="0" shapeId="0" xr:uid="{5C37BBD4-67FB-164F-B07E-C87810E4E014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Hours:
The total number of hours the person will work on the project during this time period.
</t>
      </text>
    </comment>
    <comment ref="C7" authorId="1" shapeId="0" xr:uid="{B5A8A8D0-91BA-014A-A987-C6BAF1312971}">
      <text>
        <t>[Threaded comment]
Your version of Excel allows you to read this threaded comment; however, any edits to it will get removed if the file is opened in a newer version of Excel. Learn more: https://go.microsoft.com/fwlink/?linkid=870924
Comment:
    Effort:
The total number of hours (column B) times the total number of hours worked in a year. 
Hours*2080 (40 hours per week times 52 weeks) = Effort</t>
      </text>
    </comment>
    <comment ref="D7" authorId="2" shapeId="0" xr:uid="{ADF06DB3-CAA0-4E4A-BBE1-7ED4AEE46896}">
      <text>
        <t>[Threaded comment]
Your version of Excel allows you to read this threaded comment; however, any edits to it will get removed if the file is opened in a newer version of Excel. Learn more: https://go.microsoft.com/fwlink/?linkid=870924
Comment:
    Salary:
The person’s annual salary.</t>
      </text>
    </comment>
    <comment ref="E7" authorId="3" shapeId="0" xr:uid="{C2DAC1D7-E0A0-7D44-AB07-717B227193C7}">
      <text>
        <t>[Threaded comment]
Your version of Excel allows you to read this threaded comment; however, any edits to it will get removed if the file is opened in a newer version of Excel. Learn more: https://go.microsoft.com/fwlink/?linkid=870924
Comment:
    Project Salary:
Salary * Effort = Project Salary</t>
      </text>
    </comment>
    <comment ref="F7" authorId="4" shapeId="0" xr:uid="{A1CA6A9E-FD79-DF45-AF1F-E174C6740A82}">
      <text>
        <t>[Threaded comment]
Your version of Excel allows you to read this threaded comment; however, any edits to it will get removed if the file is opened in a newer version of Excel. Learn more: https://go.microsoft.com/fwlink/?linkid=870924
Comment:
    Fringe Benefit Rate:
How much money an employer contributes to the employee’s retirement, health benefits, etc. calculated as percentage of total salary.
For every dollar an employee makes, the company contributes X % towards benefits on their behalf.</t>
      </text>
    </comment>
    <comment ref="G7" authorId="5" shapeId="0" xr:uid="{716C0E9D-891E-B949-A8AC-C7EDBF8A179F}">
      <text>
        <t>[Threaded comment]
Your version of Excel allows you to read this threaded comment; however, any edits to it will get removed if the file is opened in a newer version of Excel. Learn more: https://go.microsoft.com/fwlink/?linkid=870924
Comment:
    Project Benefits:
Fringe Benefits Rate * Project Salary</t>
      </text>
    </comment>
    <comment ref="H7" authorId="6" shapeId="0" xr:uid="{7647A7E2-2163-7141-A249-1D2458FCD667}">
      <text>
        <t>[Threaded comment]
Your version of Excel allows you to read this threaded comment; however, any edits to it will get removed if the file is opened in a newer version of Excel. Learn more: https://go.microsoft.com/fwlink/?linkid=870924
Comment:
    Total Cost:
Project Benefits + Project Salary</t>
      </text>
    </comment>
    <comment ref="P7" authorId="7" shapeId="0" xr:uid="{BADFF73A-F645-3045-963D-2D5AAD5964C5}">
      <text>
        <t>[Threaded comment]
Your version of Excel allows you to read this threaded comment; however, any edits to it will get removed if the file is opened in a newer version of Excel. Learn more: https://go.microsoft.com/fwlink/?linkid=870924
Comment:
    Grand Total: 
Summed cost for all periods</t>
      </text>
    </comment>
    <comment ref="A23" authorId="8" shapeId="0" xr:uid="{4F25D232-223E-6E4C-BE7F-6B74D7EE83A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Each item must cost less than $5,000. If one item is over $5,000, it goes under equipment. </t>
      </text>
    </comment>
    <comment ref="A29" authorId="9" shapeId="0" xr:uid="{CE3F018A-B09D-0443-AF9A-B72882DA9DA2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Each item must cost less than $5,000. If one item is over $5,000, it goes under equipment. </t>
      </text>
    </comment>
    <comment ref="A50" authorId="10" shapeId="0" xr:uid="{26A3440F-23F7-394D-B56A-68075EDAD962}">
      <text>
        <t>[Threaded comment]
Your version of Excel allows you to read this threaded comment; however, any edits to it will get removed if the file is opened in a newer version of Excel. Learn more: https://go.microsoft.com/fwlink/?linkid=870924
Comment:
    Exempt from indirect costs!!</t>
      </text>
    </comment>
    <comment ref="A56" authorId="11" shapeId="0" xr:uid="{1F5E0CE8-586D-4E4C-B4B6-D02E9705F3F1}">
      <text>
        <t>[Threaded comment]
Your version of Excel allows you to read this threaded comment; however, any edits to it will get removed if the file is opened in a newer version of Excel. Learn more: https://go.microsoft.com/fwlink/?linkid=870924
Comment:
    All dollars over $25,000 are exempt from indirect costs.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tc={91443340-ABF7-4266-8314-DA8C28810D62}</author>
    <author>tc={7F851569-D9DA-4384-89F3-7C6C17A5B41B}</author>
    <author>tc={5A8B6EC5-9B80-4C16-82DE-5F2A243E66D5}</author>
    <author>tc={7859BEB7-7E19-4DC7-83E7-5B34D3E6E92E}</author>
    <author>tc={DF947EF3-7AEC-44A1-BCB9-20866F8DDF59}</author>
    <author>tc={7FF144C8-6940-4467-8A15-8B6F640B736E}</author>
    <author>tc={8B3FAD32-BA75-444E-8937-3B5AAF45920C}</author>
    <author>tc={A94DAB38-CB0C-44D6-90BA-2D07D0612055}</author>
    <author>tc={15BDF1A9-C3D3-4D3C-BC64-67FA5B5046D0}</author>
    <author>tc={0388E337-3087-4986-A179-085413964AFB}</author>
    <author>tc={BB6A3662-EDD4-4FD1-947D-339F9EFE8482}</author>
  </authors>
  <commentList>
    <comment ref="B7" authorId="0" shapeId="0" xr:uid="{91443340-ABF7-4266-8314-DA8C28810D62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Hours:
The total number of hours the person will work on the project during this time period.
</t>
      </text>
    </comment>
    <comment ref="C7" authorId="1" shapeId="0" xr:uid="{7F851569-D9DA-4384-89F3-7C6C17A5B41B}">
      <text>
        <t>[Threaded comment]
Your version of Excel allows you to read this threaded comment; however, any edits to it will get removed if the file is opened in a newer version of Excel. Learn more: https://go.microsoft.com/fwlink/?linkid=870924
Comment:
    Effort:
The total number of hours (column B) times the total number of hours worked in a year. 
Hours*2080 (40 hours per week times 52 weeks) = Effort</t>
      </text>
    </comment>
    <comment ref="D7" authorId="2" shapeId="0" xr:uid="{5A8B6EC5-9B80-4C16-82DE-5F2A243E66D5}">
      <text>
        <t>[Threaded comment]
Your version of Excel allows you to read this threaded comment; however, any edits to it will get removed if the file is opened in a newer version of Excel. Learn more: https://go.microsoft.com/fwlink/?linkid=870924
Comment:
    Salary:
The person’s annual salary.</t>
      </text>
    </comment>
    <comment ref="E7" authorId="3" shapeId="0" xr:uid="{7859BEB7-7E19-4DC7-83E7-5B34D3E6E92E}">
      <text>
        <t>[Threaded comment]
Your version of Excel allows you to read this threaded comment; however, any edits to it will get removed if the file is opened in a newer version of Excel. Learn more: https://go.microsoft.com/fwlink/?linkid=870924
Comment:
    Project Salary:
Salary * Effort = Project Salary</t>
      </text>
    </comment>
    <comment ref="F7" authorId="4" shapeId="0" xr:uid="{DF947EF3-7AEC-44A1-BCB9-20866F8DDF59}">
      <text>
        <t>[Threaded comment]
Your version of Excel allows you to read this threaded comment; however, any edits to it will get removed if the file is opened in a newer version of Excel. Learn more: https://go.microsoft.com/fwlink/?linkid=870924
Comment:
    Fringe Benefit Rate:
How much money an employer contributes to the employee’s retirement, health benefits, etc. calculated as percentage of total salary.
For every dollar an employee makes, the company contributes X % towards benefits on their behalf.</t>
      </text>
    </comment>
    <comment ref="G7" authorId="5" shapeId="0" xr:uid="{7FF144C8-6940-4467-8A15-8B6F640B736E}">
      <text>
        <t>[Threaded comment]
Your version of Excel allows you to read this threaded comment; however, any edits to it will get removed if the file is opened in a newer version of Excel. Learn more: https://go.microsoft.com/fwlink/?linkid=870924
Comment:
    Project Benefits:
Fringe Benefits Rate * Project Salary</t>
      </text>
    </comment>
    <comment ref="H7" authorId="6" shapeId="0" xr:uid="{8B3FAD32-BA75-444E-8937-3B5AAF45920C}">
      <text>
        <t>[Threaded comment]
Your version of Excel allows you to read this threaded comment; however, any edits to it will get removed if the file is opened in a newer version of Excel. Learn more: https://go.microsoft.com/fwlink/?linkid=870924
Comment:
    Total Cost:
Project Benefits + Project Salary</t>
      </text>
    </comment>
    <comment ref="A23" authorId="7" shapeId="0" xr:uid="{A94DAB38-CB0C-44D6-90BA-2D07D061205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Each item must cost less than $5,000. If one item is over $5,000, it goes under equipment. </t>
      </text>
    </comment>
    <comment ref="A29" authorId="8" shapeId="0" xr:uid="{15BDF1A9-C3D3-4D3C-BC64-67FA5B5046D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Each item must cost less than $5,000. If one item is over $5,000, it goes under equipment. </t>
      </text>
    </comment>
    <comment ref="A50" authorId="9" shapeId="0" xr:uid="{0388E337-3087-4986-A179-085413964AFB}">
      <text>
        <t>[Threaded comment]
Your version of Excel allows you to read this threaded comment; however, any edits to it will get removed if the file is opened in a newer version of Excel. Learn more: https://go.microsoft.com/fwlink/?linkid=870924
Comment:
    Exempt from indirect costs!!</t>
      </text>
    </comment>
    <comment ref="A56" authorId="10" shapeId="0" xr:uid="{BB6A3662-EDD4-4FD1-947D-339F9EFE8482}">
      <text>
        <t>[Threaded comment]
Your version of Excel allows you to read this threaded comment; however, any edits to it will get removed if the file is opened in a newer version of Excel. Learn more: https://go.microsoft.com/fwlink/?linkid=870924
Comment:
    All dollars over $25,000 are exempt from indirect costs.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tc={5305BF3B-6A1B-40AC-B6F6-4BD85D20EB98}</author>
    <author>tc={FE8EE503-3E98-41B3-A168-5F27FEA580A3}</author>
    <author>tc={DBAF199F-4ADE-4D99-B5DD-1B13D6A641B0}</author>
    <author>tc={6184F21E-78E8-4C22-9744-5DBD0EE0DB39}</author>
    <author>tc={BF447546-F0B7-4DC9-BD75-2DBE6670B0D4}</author>
    <author>tc={DA641036-1BA5-44DC-A9B5-05687E7A7045}</author>
    <author>tc={0C1E2077-AF29-49CE-8066-6C4777F9249A}</author>
    <author>tc={7547CFAC-2A0B-4E87-A0A7-2A460E8F1F04}</author>
    <author>tc={62EDF267-53CB-4D79-A7C3-CDEBA8B0DAED}</author>
    <author>tc={51BADED0-B4EB-4FBE-9EE5-BFB177E7984F}</author>
    <author>tc={B5A7CE4D-58ED-4D7B-B75B-4DC0F78C0768}</author>
  </authors>
  <commentList>
    <comment ref="B7" authorId="0" shapeId="0" xr:uid="{5305BF3B-6A1B-40AC-B6F6-4BD85D20EB98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Hours:
The total number of hours the person will work on the project during this time period.
</t>
      </text>
    </comment>
    <comment ref="C7" authorId="1" shapeId="0" xr:uid="{FE8EE503-3E98-41B3-A168-5F27FEA580A3}">
      <text>
        <t>[Threaded comment]
Your version of Excel allows you to read this threaded comment; however, any edits to it will get removed if the file is opened in a newer version of Excel. Learn more: https://go.microsoft.com/fwlink/?linkid=870924
Comment:
    Effort:
The total number of hours (column B) times the total number of hours worked in a year. 
Hours*2080 (40 hours per week times 52 weeks) = Effort</t>
      </text>
    </comment>
    <comment ref="D7" authorId="2" shapeId="0" xr:uid="{DBAF199F-4ADE-4D99-B5DD-1B13D6A641B0}">
      <text>
        <t>[Threaded comment]
Your version of Excel allows you to read this threaded comment; however, any edits to it will get removed if the file is opened in a newer version of Excel. Learn more: https://go.microsoft.com/fwlink/?linkid=870924
Comment:
    Salary:
The person’s annual salary.</t>
      </text>
    </comment>
    <comment ref="E7" authorId="3" shapeId="0" xr:uid="{6184F21E-78E8-4C22-9744-5DBD0EE0DB39}">
      <text>
        <t>[Threaded comment]
Your version of Excel allows you to read this threaded comment; however, any edits to it will get removed if the file is opened in a newer version of Excel. Learn more: https://go.microsoft.com/fwlink/?linkid=870924
Comment:
    Project Salary:
Salary * Effort = Project Salary</t>
      </text>
    </comment>
    <comment ref="F7" authorId="4" shapeId="0" xr:uid="{BF447546-F0B7-4DC9-BD75-2DBE6670B0D4}">
      <text>
        <t>[Threaded comment]
Your version of Excel allows you to read this threaded comment; however, any edits to it will get removed if the file is opened in a newer version of Excel. Learn more: https://go.microsoft.com/fwlink/?linkid=870924
Comment:
    Fringe Benefit Rate:
How much money an employer contributes to the employee’s retirement, health benefits, etc. calculated as percentage of total salary.
For every dollar an employee makes, the company contributes X % towards benefits on their behalf.</t>
      </text>
    </comment>
    <comment ref="G7" authorId="5" shapeId="0" xr:uid="{DA641036-1BA5-44DC-A9B5-05687E7A7045}">
      <text>
        <t>[Threaded comment]
Your version of Excel allows you to read this threaded comment; however, any edits to it will get removed if the file is opened in a newer version of Excel. Learn more: https://go.microsoft.com/fwlink/?linkid=870924
Comment:
    Project Benefits:
Fringe Benefits Rate * Project Salary</t>
      </text>
    </comment>
    <comment ref="H7" authorId="6" shapeId="0" xr:uid="{0C1E2077-AF29-49CE-8066-6C4777F9249A}">
      <text>
        <t>[Threaded comment]
Your version of Excel allows you to read this threaded comment; however, any edits to it will get removed if the file is opened in a newer version of Excel. Learn more: https://go.microsoft.com/fwlink/?linkid=870924
Comment:
    Total Cost:
Project Benefits + Project Salary</t>
      </text>
    </comment>
    <comment ref="A23" authorId="7" shapeId="0" xr:uid="{7547CFAC-2A0B-4E87-A0A7-2A460E8F1F04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Each item must cost less than $5,000. If one item is over $5,000, it goes under equipment. </t>
      </text>
    </comment>
    <comment ref="A29" authorId="8" shapeId="0" xr:uid="{62EDF267-53CB-4D79-A7C3-CDEBA8B0DAED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Each item must cost less than $5,000. If one item is over $5,000, it goes under equipment. </t>
      </text>
    </comment>
    <comment ref="A50" authorId="9" shapeId="0" xr:uid="{51BADED0-B4EB-4FBE-9EE5-BFB177E7984F}">
      <text>
        <t>[Threaded comment]
Your version of Excel allows you to read this threaded comment; however, any edits to it will get removed if the file is opened in a newer version of Excel. Learn more: https://go.microsoft.com/fwlink/?linkid=870924
Comment:
    Exempt from indirect costs!!</t>
      </text>
    </comment>
    <comment ref="A56" authorId="10" shapeId="0" xr:uid="{B5A7CE4D-58ED-4D7B-B75B-4DC0F78C0768}">
      <text>
        <t>[Threaded comment]
Your version of Excel allows you to read this threaded comment; however, any edits to it will get removed if the file is opened in a newer version of Excel. Learn more: https://go.microsoft.com/fwlink/?linkid=870924
Comment:
    All dollars over $25,000 are exempt from indirect costs.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tc={15738528-FC70-4B94-92E7-704A186F57F6}</author>
    <author>tc={FD7F8EA7-180D-4C7C-B1B6-E26DCABADED1}</author>
    <author>tc={A2E08465-959A-46E6-868A-77D00581A36C}</author>
    <author>tc={4C91D043-34AE-481B-8886-C2D72D2C214C}</author>
    <author>tc={4D217BBC-A1DB-497D-B904-5794FE9DED2F}</author>
    <author>tc={70675E45-1107-465A-AA7C-2AA2DF266BDC}</author>
    <author>tc={A3B4E7C3-3613-4B13-B4DB-6E4549CE0A0E}</author>
    <author>tc={B4566C32-D303-45EA-9937-7EE6731E53C8}</author>
    <author>tc={E3DAB25A-0C19-4798-BD0F-1155339EBB6C}</author>
    <author>tc={31EEF90A-C33A-4FCA-8C33-23820F962702}</author>
    <author>tc={37F0AFA1-D45F-4445-B2AC-3A44DDA7780A}</author>
  </authors>
  <commentList>
    <comment ref="B7" authorId="0" shapeId="0" xr:uid="{15738528-FC70-4B94-92E7-704A186F57F6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Hours:
The total number of hours the person will work on the project during this time period.
</t>
      </text>
    </comment>
    <comment ref="C7" authorId="1" shapeId="0" xr:uid="{FD7F8EA7-180D-4C7C-B1B6-E26DCABADED1}">
      <text>
        <t>[Threaded comment]
Your version of Excel allows you to read this threaded comment; however, any edits to it will get removed if the file is opened in a newer version of Excel. Learn more: https://go.microsoft.com/fwlink/?linkid=870924
Comment:
    Effort:
The total number of hours (column B) times the total number of hours worked in a year. 
Hours*2080 (40 hours per week times 52 weeks) = Effort</t>
      </text>
    </comment>
    <comment ref="D7" authorId="2" shapeId="0" xr:uid="{A2E08465-959A-46E6-868A-77D00581A36C}">
      <text>
        <t>[Threaded comment]
Your version of Excel allows you to read this threaded comment; however, any edits to it will get removed if the file is opened in a newer version of Excel. Learn more: https://go.microsoft.com/fwlink/?linkid=870924
Comment:
    Salary:
The person’s annual salary.</t>
      </text>
    </comment>
    <comment ref="E7" authorId="3" shapeId="0" xr:uid="{4C91D043-34AE-481B-8886-C2D72D2C214C}">
      <text>
        <t>[Threaded comment]
Your version of Excel allows you to read this threaded comment; however, any edits to it will get removed if the file is opened in a newer version of Excel. Learn more: https://go.microsoft.com/fwlink/?linkid=870924
Comment:
    Project Salary:
Salary * Effort = Project Salary</t>
      </text>
    </comment>
    <comment ref="F7" authorId="4" shapeId="0" xr:uid="{4D217BBC-A1DB-497D-B904-5794FE9DED2F}">
      <text>
        <t>[Threaded comment]
Your version of Excel allows you to read this threaded comment; however, any edits to it will get removed if the file is opened in a newer version of Excel. Learn more: https://go.microsoft.com/fwlink/?linkid=870924
Comment:
    Fringe Benefit Rate:
How much money an employer contributes to the employee’s retirement, health benefits, etc. calculated as percentage of total salary.
For every dollar an employee makes, the company contributes X % towards benefits on their behalf.</t>
      </text>
    </comment>
    <comment ref="G7" authorId="5" shapeId="0" xr:uid="{70675E45-1107-465A-AA7C-2AA2DF266BDC}">
      <text>
        <t>[Threaded comment]
Your version of Excel allows you to read this threaded comment; however, any edits to it will get removed if the file is opened in a newer version of Excel. Learn more: https://go.microsoft.com/fwlink/?linkid=870924
Comment:
    Project Benefits:
Fringe Benefits Rate * Project Salary</t>
      </text>
    </comment>
    <comment ref="H7" authorId="6" shapeId="0" xr:uid="{A3B4E7C3-3613-4B13-B4DB-6E4549CE0A0E}">
      <text>
        <t>[Threaded comment]
Your version of Excel allows you to read this threaded comment; however, any edits to it will get removed if the file is opened in a newer version of Excel. Learn more: https://go.microsoft.com/fwlink/?linkid=870924
Comment:
    Total Cost:
Project Benefits + Project Salary</t>
      </text>
    </comment>
    <comment ref="A23" authorId="7" shapeId="0" xr:uid="{B4566C32-D303-45EA-9937-7EE6731E53C8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Each item must cost less than $5,000. If one item is over $5,000, it goes under equipment. </t>
      </text>
    </comment>
    <comment ref="A29" authorId="8" shapeId="0" xr:uid="{E3DAB25A-0C19-4798-BD0F-1155339EBB6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Each item must cost less than $5,000. If one item is over $5,000, it goes under equipment. </t>
      </text>
    </comment>
    <comment ref="A50" authorId="9" shapeId="0" xr:uid="{31EEF90A-C33A-4FCA-8C33-23820F962702}">
      <text>
        <t>[Threaded comment]
Your version of Excel allows you to read this threaded comment; however, any edits to it will get removed if the file is opened in a newer version of Excel. Learn more: https://go.microsoft.com/fwlink/?linkid=870924
Comment:
    Exempt from indirect costs!!</t>
      </text>
    </comment>
    <comment ref="A56" authorId="10" shapeId="0" xr:uid="{37F0AFA1-D45F-4445-B2AC-3A44DDA7780A}">
      <text>
        <t>[Threaded comment]
Your version of Excel allows you to read this threaded comment; however, any edits to it will get removed if the file is opened in a newer version of Excel. Learn more: https://go.microsoft.com/fwlink/?linkid=870924
Comment:
    All dollars over $25,000 are exempt from indirect costs.</t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tc={66920204-1CAC-5142-BC92-25BEF80F0E53}</author>
    <author>tc={06CFB6DD-754C-7E45-850E-C10730959ADE}</author>
    <author>tc={C270091A-CB30-4B4F-A30F-61603890D8A8}</author>
    <author>tc={E60B5519-2559-114E-B60E-F68890017886}</author>
    <author>tc={1D4C3897-97C3-1940-87D9-C7199AED977F}</author>
    <author>tc={67F48833-B8F7-0A45-B5F7-E3AC31644FCA}</author>
    <author>tc={6A45DFFF-76CF-E747-8051-300C7A4ACED9}</author>
    <author>tc={2F68136E-BC49-CF4A-9A8E-1F69DC277560}</author>
    <author>tc={F2F5A4F6-D42C-D043-903B-C630793A75FD}</author>
    <author>tc={32F934AC-D50D-2A47-BF8D-77D74B7F9251}</author>
    <author>tc={048FD072-4B16-D14F-ABBF-5E3264FB2513}</author>
    <author>tc={3FAC1CD4-513B-F347-AEC0-1F2592B93F59}</author>
  </authors>
  <commentList>
    <comment ref="B2" authorId="0" shapeId="0" xr:uid="{66920204-1CAC-5142-BC92-25BEF80F0E53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Hours:
The total number of hours the person will work on the project during this time period.
</t>
      </text>
    </comment>
    <comment ref="C2" authorId="1" shapeId="0" xr:uid="{06CFB6DD-754C-7E45-850E-C10730959ADE}">
      <text>
        <t>[Threaded comment]
Your version of Excel allows you to read this threaded comment; however, any edits to it will get removed if the file is opened in a newer version of Excel. Learn more: https://go.microsoft.com/fwlink/?linkid=870924
Comment:
    Effort:
The total number of hours (column B) times the total number of hours worked in a year. 
Hours*2080 (40 hours per week times 52 weeks) = Effort
Reply:
    Hours/2080 (NOT multiplied)</t>
      </text>
    </comment>
    <comment ref="D2" authorId="2" shapeId="0" xr:uid="{C270091A-CB30-4B4F-A30F-61603890D8A8}">
      <text>
        <t>[Threaded comment]
Your version of Excel allows you to read this threaded comment; however, any edits to it will get removed if the file is opened in a newer version of Excel. Learn more: https://go.microsoft.com/fwlink/?linkid=870924
Comment:
    Salary:
The person’s annual salary.</t>
      </text>
    </comment>
    <comment ref="E2" authorId="3" shapeId="0" xr:uid="{E60B5519-2559-114E-B60E-F68890017886}">
      <text>
        <t>[Threaded comment]
Your version of Excel allows you to read this threaded comment; however, any edits to it will get removed if the file is opened in a newer version of Excel. Learn more: https://go.microsoft.com/fwlink/?linkid=870924
Comment:
    Project Salary:
Salary * Effort = Project Salary</t>
      </text>
    </comment>
    <comment ref="F2" authorId="4" shapeId="0" xr:uid="{1D4C3897-97C3-1940-87D9-C7199AED977F}">
      <text>
        <t>[Threaded comment]
Your version of Excel allows you to read this threaded comment; however, any edits to it will get removed if the file is opened in a newer version of Excel. Learn more: https://go.microsoft.com/fwlink/?linkid=870924
Comment:
    Fringe Benefit Rate:
How much money an employer contributes to the employee’s retirement, health benefits, etc. calculated as percentage of total salary.
For every dollar an employee makes, the company contributes X % towards benefits on their behalf.
Reply:
    Calculated by doing salary*benefit rate</t>
      </text>
    </comment>
    <comment ref="G2" authorId="5" shapeId="0" xr:uid="{67F48833-B8F7-0A45-B5F7-E3AC31644FCA}">
      <text>
        <t>[Threaded comment]
Your version of Excel allows you to read this threaded comment; however, any edits to it will get removed if the file is opened in a newer version of Excel. Learn more: https://go.microsoft.com/fwlink/?linkid=870924
Comment:
    Project Benefits:
Fringe Benefits Rate * Project Salary</t>
      </text>
    </comment>
    <comment ref="H2" authorId="6" shapeId="0" xr:uid="{6A45DFFF-76CF-E747-8051-300C7A4ACED9}">
      <text>
        <t>[Threaded comment]
Your version of Excel allows you to read this threaded comment; however, any edits to it will get removed if the file is opened in a newer version of Excel. Learn more: https://go.microsoft.com/fwlink/?linkid=870924
Comment:
    Total Cost:
Project Benefits + Project Salary</t>
      </text>
    </comment>
    <comment ref="P2" authorId="7" shapeId="0" xr:uid="{2F68136E-BC49-CF4A-9A8E-1F69DC277560}">
      <text>
        <t>[Threaded comment]
Your version of Excel allows you to read this threaded comment; however, any edits to it will get removed if the file is opened in a newer version of Excel. Learn more: https://go.microsoft.com/fwlink/?linkid=870924
Comment:
    Grand Total: 
Summed cost for all periods</t>
      </text>
    </comment>
    <comment ref="A18" authorId="8" shapeId="0" xr:uid="{F2F5A4F6-D42C-D043-903B-C630793A75FD}">
      <text>
        <t>[Threaded comment]
Your version of Excel allows you to read this threaded comment; however, any edits to it will get removed if the file is opened in a newer version of Excel. Learn more: https://go.microsoft.com/fwlink/?linkid=870924
Comment:
    Each item must cost less than $5,000. If the cost of one item is over $5,000, it goes under equipment. 
Reply:
    Under $5,000 goes under materials</t>
      </text>
    </comment>
    <comment ref="A24" authorId="9" shapeId="0" xr:uid="{32F934AC-D50D-2A47-BF8D-77D74B7F925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Each item must cost less than $5,000. If one item is over $5,000, it goes under equipment. </t>
      </text>
    </comment>
    <comment ref="A44" authorId="10" shapeId="0" xr:uid="{048FD072-4B16-D14F-ABBF-5E3264FB2513}">
      <text>
        <t>[Threaded comment]
Your version of Excel allows you to read this threaded comment; however, any edits to it will get removed if the file is opened in a newer version of Excel. Learn more: https://go.microsoft.com/fwlink/?linkid=870924
Comment:
    Exempt from indirect costs!!</t>
      </text>
    </comment>
    <comment ref="A50" authorId="11" shapeId="0" xr:uid="{3FAC1CD4-513B-F347-AEC0-1F2592B93F59}">
      <text>
        <t>[Threaded comment]
Your version of Excel allows you to read this threaded comment; however, any edits to it will get removed if the file is opened in a newer version of Excel. Learn more: https://go.microsoft.com/fwlink/?linkid=870924
Comment:
    All dollars over $25,000 are exempt from indirect costs.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<sst xmlns="http://schemas.openxmlformats.org/spreadsheetml/2006/main" count="223" uniqueCount="68">
  <si>
    <t>Salary</t>
  </si>
  <si>
    <t>Effort</t>
  </si>
  <si>
    <t>Project Salary</t>
  </si>
  <si>
    <t>Fringe Benefit Rate</t>
  </si>
  <si>
    <t>Total Cost</t>
  </si>
  <si>
    <t>Project  Benefits</t>
  </si>
  <si>
    <t>Travel</t>
  </si>
  <si>
    <t>TOTAL DIRECT COSTS</t>
  </si>
  <si>
    <t>Equipment Total</t>
  </si>
  <si>
    <t>Travel Total</t>
  </si>
  <si>
    <t xml:space="preserve">Personnel Total </t>
  </si>
  <si>
    <t>Hours</t>
  </si>
  <si>
    <t>Grand Total</t>
  </si>
  <si>
    <t xml:space="preserve">Period One </t>
  </si>
  <si>
    <t xml:space="preserve">Period Two  </t>
  </si>
  <si>
    <t>Project Total</t>
  </si>
  <si>
    <t>People who work for your organization</t>
  </si>
  <si>
    <t>TOTAL PROJECT COSTS</t>
  </si>
  <si>
    <t xml:space="preserve">Other Direct Costs Total </t>
  </si>
  <si>
    <t>Other People Total</t>
  </si>
  <si>
    <t xml:space="preserve">Materials and Supplies Total </t>
  </si>
  <si>
    <t xml:space="preserve">Computer Services Total </t>
  </si>
  <si>
    <t>Miscellaneous Other Direct Costs</t>
  </si>
  <si>
    <t>INDIRECT COSTS (65.5%)</t>
  </si>
  <si>
    <t>Type</t>
  </si>
  <si>
    <t>Number</t>
  </si>
  <si>
    <t>Indirect</t>
  </si>
  <si>
    <t>Benefits</t>
  </si>
  <si>
    <t>Big Bird</t>
  </si>
  <si>
    <t>Ernie</t>
  </si>
  <si>
    <t>Grover</t>
  </si>
  <si>
    <t>Burt</t>
  </si>
  <si>
    <t>Cookie Monster</t>
  </si>
  <si>
    <t>Oscar the Grouch</t>
  </si>
  <si>
    <t>Abby Cadabby</t>
  </si>
  <si>
    <t>Corporate headquarters (3 trips 2500*3)</t>
  </si>
  <si>
    <t>Paint</t>
  </si>
  <si>
    <t>A new trash can for Oscar</t>
  </si>
  <si>
    <t>Forklift</t>
  </si>
  <si>
    <r>
      <t>Materials and Supplies</t>
    </r>
    <r>
      <rPr>
        <b/>
        <sz val="14"/>
        <color rgb="FFC00000"/>
        <rFont val="Calibri (Body)"/>
      </rPr>
      <t>*</t>
    </r>
  </si>
  <si>
    <r>
      <t>Computer Devices and Service</t>
    </r>
    <r>
      <rPr>
        <b/>
        <sz val="14"/>
        <color theme="1"/>
        <rFont val="Calibri (Body)"/>
      </rPr>
      <t>s</t>
    </r>
    <r>
      <rPr>
        <b/>
        <sz val="14"/>
        <color rgb="FFC00000"/>
        <rFont val="Calibri (Body)"/>
      </rPr>
      <t>*</t>
    </r>
  </si>
  <si>
    <r>
      <t>Exempt from IDC: Equipment</t>
    </r>
    <r>
      <rPr>
        <b/>
        <sz val="14"/>
        <color rgb="FFC00000"/>
        <rFont val="Calibri (Body)"/>
      </rPr>
      <t>*</t>
    </r>
  </si>
  <si>
    <t>Subcontracts  up to $25,000</t>
  </si>
  <si>
    <r>
      <t>Exempt: Subcontracts over $25,000</t>
    </r>
    <r>
      <rPr>
        <b/>
        <sz val="14"/>
        <color rgb="FFC00000"/>
        <rFont val="Calibri (Body)"/>
      </rPr>
      <t>*</t>
    </r>
  </si>
  <si>
    <t>Blue print printer</t>
  </si>
  <si>
    <t>Thor</t>
  </si>
  <si>
    <t>Tools (7 sets for each person@800 each)</t>
  </si>
  <si>
    <t>Jackhammer</t>
  </si>
  <si>
    <t>Ironman</t>
  </si>
  <si>
    <t>Pepper</t>
  </si>
  <si>
    <t>Computer Programmer</t>
  </si>
  <si>
    <t>Database Specialist</t>
  </si>
  <si>
    <t>Data Analyst</t>
  </si>
  <si>
    <t>SUBTOTAL</t>
  </si>
  <si>
    <t>Period Two</t>
  </si>
  <si>
    <t>Period Three</t>
  </si>
  <si>
    <t>Period One</t>
  </si>
  <si>
    <t>Total Costs</t>
  </si>
  <si>
    <t>Personnel</t>
  </si>
  <si>
    <t>PI Name:</t>
  </si>
  <si>
    <t xml:space="preserve">Sponsor: </t>
  </si>
  <si>
    <t>Start Date:</t>
  </si>
  <si>
    <t>End Date:</t>
  </si>
  <si>
    <t>Title:</t>
  </si>
  <si>
    <t>Period 1</t>
  </si>
  <si>
    <t>Period 2</t>
  </si>
  <si>
    <t>Period 3</t>
  </si>
  <si>
    <t>Project Grand Total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</si>
</sst>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9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14"/>
      <color rgb="FFC00000"/>
      <name val="Calibri (Body)"/>
    </font>
    <font>
      <b/>
      <sz val="14"/>
      <color theme="1"/>
      <name val="Calibri (Body)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theme="4" tint="0.79998168889431442"/>
      </top>
      <bottom style="thin">
        <color theme="4" tint="0.79995117038483843"/>
      </bottom>
      <diagonal/>
    </border>
    <border>
      <left style="thin">
        <color indexed="64"/>
      </left>
      <right style="thin">
        <color indexed="64"/>
      </right>
      <top style="thin">
        <color theme="4" tint="0.79995117038483843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thin">
        <color indexed="64"/>
      </right>
      <top/>
      <bottom style="slantDashDot">
        <color indexed="64"/>
      </bottom>
      <diagonal/>
    </border>
    <border>
      <left/>
      <right/>
      <top/>
      <bottom style="slantDashDot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theme="1"/>
      </bottom>
      <diagonal/>
    </border>
    <border>
      <left style="thin">
        <color indexed="64"/>
      </left>
      <right style="thin">
        <color theme="1"/>
      </right>
      <top style="slantDashDot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/>
      <bottom style="slantDashDot">
        <color indexed="64"/>
      </bottom>
      <diagonal/>
    </border>
    <border>
      <left/>
      <right style="thin">
        <color theme="1"/>
      </right>
      <top/>
      <bottom/>
      <diagonal/>
    </border>
    <border>
      <left/>
      <right style="thin">
        <color indexed="64"/>
      </right>
      <top style="medium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0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0"/>
      </bottom>
      <diagonal/>
    </border>
    <border>
      <left style="thin">
        <color theme="0"/>
      </left>
      <right style="thin">
        <color theme="2" tint="-9.9948118533890809E-2"/>
      </right>
      <top style="thin">
        <color theme="0"/>
      </top>
      <bottom style="thin">
        <color theme="0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215">
    <xf numFmtId="0" fontId="0" fillId="0" borderId="0" xfId="0"/>
    <xf numFmtId="0" fontId="0" fillId="0" borderId="0" xfId="0" applyBorder="1"/>
    <xf numFmtId="0" fontId="3" fillId="0" borderId="0" xfId="0" applyFont="1"/>
    <xf numFmtId="0" fontId="1" fillId="2" borderId="6" xfId="0" applyFont="1" applyFill="1" applyBorder="1" applyAlignment="1">
      <alignment horizontal="center"/>
    </xf>
    <xf numFmtId="0" fontId="2" fillId="0" borderId="7" xfId="0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0" fontId="0" fillId="2" borderId="10" xfId="0" applyFill="1" applyBorder="1"/>
    <xf numFmtId="0" fontId="2" fillId="2" borderId="6" xfId="0" applyFont="1" applyFill="1" applyBorder="1" applyAlignment="1">
      <alignment vertical="center"/>
    </xf>
    <xf numFmtId="0" fontId="2" fillId="2" borderId="9" xfId="0" applyFont="1" applyFill="1" applyBorder="1" applyAlignment="1">
      <alignment vertical="center"/>
    </xf>
    <xf numFmtId="0" fontId="2" fillId="2" borderId="10" xfId="0" applyFont="1" applyFill="1" applyBorder="1" applyAlignment="1">
      <alignment vertical="center"/>
    </xf>
    <xf numFmtId="0" fontId="0" fillId="0" borderId="0" xfId="0" applyAlignment="1">
      <alignment vertical="center"/>
    </xf>
    <xf numFmtId="164" fontId="0" fillId="0" borderId="0" xfId="1" applyNumberFormat="1" applyFont="1" applyBorder="1"/>
    <xf numFmtId="164" fontId="0" fillId="0" borderId="0" xfId="0" applyNumberFormat="1" applyBorder="1"/>
    <xf numFmtId="164" fontId="0" fillId="0" borderId="0" xfId="1" applyNumberFormat="1" applyFont="1"/>
    <xf numFmtId="0" fontId="0" fillId="0" borderId="0" xfId="0" applyFill="1" applyBorder="1"/>
    <xf numFmtId="0" fontId="0" fillId="0" borderId="0" xfId="0" applyFill="1"/>
    <xf numFmtId="0" fontId="0" fillId="0" borderId="0" xfId="0" applyFont="1" applyFill="1" applyBorder="1" applyAlignment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/>
    <xf numFmtId="0" fontId="0" fillId="0" borderId="0" xfId="0" applyFont="1" applyAlignment="1">
      <alignment vertical="center"/>
    </xf>
    <xf numFmtId="0" fontId="0" fillId="0" borderId="0" xfId="0" applyFont="1"/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0" fillId="0" borderId="16" xfId="0" applyBorder="1"/>
    <xf numFmtId="164" fontId="0" fillId="0" borderId="16" xfId="1" applyNumberFormat="1" applyFont="1" applyBorder="1"/>
    <xf numFmtId="0" fontId="2" fillId="2" borderId="18" xfId="0" applyFont="1" applyFill="1" applyBorder="1" applyAlignment="1">
      <alignment vertical="center"/>
    </xf>
    <xf numFmtId="0" fontId="0" fillId="2" borderId="18" xfId="0" applyFill="1" applyBorder="1"/>
    <xf numFmtId="9" fontId="0" fillId="0" borderId="0" xfId="2" applyFont="1" applyBorder="1"/>
    <xf numFmtId="164" fontId="5" fillId="0" borderId="0" xfId="1" applyNumberFormat="1" applyFont="1" applyFill="1" applyBorder="1" applyAlignment="1">
      <alignment horizontal="left"/>
    </xf>
    <xf numFmtId="164" fontId="0" fillId="0" borderId="0" xfId="0" applyNumberFormat="1" applyFont="1" applyBorder="1" applyAlignment="1">
      <alignment horizontal="left"/>
    </xf>
    <xf numFmtId="164" fontId="0" fillId="0" borderId="0" xfId="1" applyNumberFormat="1" applyFont="1" applyFill="1" applyBorder="1"/>
    <xf numFmtId="0" fontId="6" fillId="4" borderId="13" xfId="0" applyFont="1" applyFill="1" applyBorder="1" applyAlignment="1">
      <alignment horizontal="right" vertical="center"/>
    </xf>
    <xf numFmtId="164" fontId="0" fillId="4" borderId="14" xfId="0" applyNumberFormat="1" applyFill="1" applyBorder="1" applyAlignment="1">
      <alignment horizontal="right"/>
    </xf>
    <xf numFmtId="0" fontId="4" fillId="0" borderId="16" xfId="0" applyFont="1" applyBorder="1" applyAlignment="1">
      <alignment horizontal="right" vertical="center"/>
    </xf>
    <xf numFmtId="9" fontId="2" fillId="3" borderId="2" xfId="2" applyFont="1" applyFill="1" applyBorder="1" applyAlignment="1">
      <alignment horizontal="center" vertical="center"/>
    </xf>
    <xf numFmtId="9" fontId="1" fillId="2" borderId="6" xfId="2" applyFont="1" applyFill="1" applyBorder="1" applyAlignment="1">
      <alignment horizontal="center"/>
    </xf>
    <xf numFmtId="9" fontId="0" fillId="2" borderId="10" xfId="2" applyFont="1" applyFill="1" applyBorder="1"/>
    <xf numFmtId="9" fontId="0" fillId="0" borderId="0" xfId="2" applyFont="1" applyFill="1" applyBorder="1" applyAlignment="1">
      <alignment horizontal="left"/>
    </xf>
    <xf numFmtId="9" fontId="0" fillId="0" borderId="0" xfId="2" applyFont="1" applyBorder="1" applyAlignment="1">
      <alignment horizontal="left"/>
    </xf>
    <xf numFmtId="9" fontId="0" fillId="0" borderId="0" xfId="2" applyFont="1" applyFill="1" applyBorder="1"/>
    <xf numFmtId="9" fontId="0" fillId="2" borderId="18" xfId="2" applyFont="1" applyFill="1" applyBorder="1"/>
    <xf numFmtId="9" fontId="0" fillId="0" borderId="16" xfId="2" applyFont="1" applyBorder="1"/>
    <xf numFmtId="9" fontId="0" fillId="4" borderId="14" xfId="2" applyFont="1" applyFill="1" applyBorder="1"/>
    <xf numFmtId="9" fontId="0" fillId="0" borderId="0" xfId="2" applyFont="1"/>
    <xf numFmtId="2" fontId="0" fillId="0" borderId="0" xfId="0" applyNumberFormat="1" applyBorder="1"/>
    <xf numFmtId="2" fontId="2" fillId="3" borderId="2" xfId="0" applyNumberFormat="1" applyFont="1" applyFill="1" applyBorder="1" applyAlignment="1">
      <alignment horizontal="center" vertical="center"/>
    </xf>
    <xf numFmtId="2" fontId="1" fillId="2" borderId="6" xfId="0" applyNumberFormat="1" applyFont="1" applyFill="1" applyBorder="1" applyAlignment="1">
      <alignment horizontal="center"/>
    </xf>
    <xf numFmtId="2" fontId="0" fillId="2" borderId="10" xfId="0" applyNumberFormat="1" applyFill="1" applyBorder="1"/>
    <xf numFmtId="2" fontId="0" fillId="0" borderId="0" xfId="0" applyNumberFormat="1" applyFont="1" applyFill="1" applyBorder="1" applyAlignment="1">
      <alignment horizontal="left"/>
    </xf>
    <xf numFmtId="2" fontId="0" fillId="0" borderId="0" xfId="0" applyNumberFormat="1" applyFont="1" applyBorder="1" applyAlignment="1">
      <alignment horizontal="left"/>
    </xf>
    <xf numFmtId="2" fontId="0" fillId="0" borderId="0" xfId="0" applyNumberFormat="1" applyFill="1" applyBorder="1"/>
    <xf numFmtId="2" fontId="0" fillId="2" borderId="18" xfId="0" applyNumberFormat="1" applyFill="1" applyBorder="1"/>
    <xf numFmtId="2" fontId="0" fillId="0" borderId="16" xfId="0" applyNumberFormat="1" applyBorder="1"/>
    <xf numFmtId="2" fontId="0" fillId="4" borderId="14" xfId="0" applyNumberFormat="1" applyFill="1" applyBorder="1"/>
    <xf numFmtId="2" fontId="0" fillId="0" borderId="0" xfId="0" applyNumberFormat="1"/>
    <xf numFmtId="1" fontId="0" fillId="0" borderId="0" xfId="0" applyNumberFormat="1" applyFont="1" applyFill="1" applyBorder="1" applyAlignment="1">
      <alignment horizontal="left"/>
    </xf>
    <xf numFmtId="43" fontId="0" fillId="0" borderId="0" xfId="1" applyFont="1"/>
    <xf numFmtId="164" fontId="2" fillId="3" borderId="2" xfId="1" applyNumberFormat="1" applyFont="1" applyFill="1" applyBorder="1" applyAlignment="1">
      <alignment horizontal="center" vertical="center"/>
    </xf>
    <xf numFmtId="164" fontId="1" fillId="2" borderId="6" xfId="1" applyNumberFormat="1" applyFont="1" applyFill="1" applyBorder="1" applyAlignment="1">
      <alignment horizontal="center"/>
    </xf>
    <xf numFmtId="164" fontId="0" fillId="2" borderId="10" xfId="1" applyNumberFormat="1" applyFont="1" applyFill="1" applyBorder="1"/>
    <xf numFmtId="164" fontId="0" fillId="0" borderId="0" xfId="1" applyNumberFormat="1" applyFont="1" applyFill="1" applyBorder="1" applyAlignment="1">
      <alignment horizontal="left"/>
    </xf>
    <xf numFmtId="164" fontId="0" fillId="0" borderId="0" xfId="1" applyNumberFormat="1" applyFont="1" applyBorder="1" applyAlignment="1">
      <alignment horizontal="left"/>
    </xf>
    <xf numFmtId="164" fontId="0" fillId="2" borderId="18" xfId="1" applyNumberFormat="1" applyFont="1" applyFill="1" applyBorder="1"/>
    <xf numFmtId="164" fontId="0" fillId="4" borderId="14" xfId="1" applyNumberFormat="1" applyFont="1" applyFill="1" applyBorder="1"/>
    <xf numFmtId="1" fontId="2" fillId="3" borderId="3" xfId="0" applyNumberFormat="1" applyFont="1" applyFill="1" applyBorder="1" applyAlignment="1">
      <alignment horizontal="center" vertical="center"/>
    </xf>
    <xf numFmtId="1" fontId="2" fillId="3" borderId="3" xfId="0" applyNumberFormat="1" applyFont="1" applyFill="1" applyBorder="1" applyAlignment="1">
      <alignment horizontal="center"/>
    </xf>
    <xf numFmtId="1" fontId="2" fillId="2" borderId="6" xfId="0" applyNumberFormat="1" applyFont="1" applyFill="1" applyBorder="1" applyAlignment="1"/>
    <xf numFmtId="1" fontId="0" fillId="0" borderId="0" xfId="0" applyNumberFormat="1" applyFont="1" applyBorder="1" applyAlignment="1"/>
    <xf numFmtId="1" fontId="4" fillId="0" borderId="0" xfId="0" applyNumberFormat="1" applyFont="1" applyBorder="1" applyAlignment="1">
      <alignment horizontal="right"/>
    </xf>
    <xf numFmtId="1" fontId="2" fillId="2" borderId="10" xfId="0" applyNumberFormat="1" applyFont="1" applyFill="1" applyBorder="1" applyAlignment="1"/>
    <xf numFmtId="1" fontId="2" fillId="0" borderId="0" xfId="0" applyNumberFormat="1" applyFont="1" applyFill="1" applyBorder="1" applyAlignment="1"/>
    <xf numFmtId="1" fontId="0" fillId="0" borderId="0" xfId="0" applyNumberFormat="1" applyBorder="1" applyAlignment="1"/>
    <xf numFmtId="1" fontId="2" fillId="2" borderId="18" xfId="0" applyNumberFormat="1" applyFont="1" applyFill="1" applyBorder="1" applyAlignment="1"/>
    <xf numFmtId="1" fontId="0" fillId="0" borderId="16" xfId="0" applyNumberFormat="1" applyBorder="1" applyAlignment="1"/>
    <xf numFmtId="1" fontId="2" fillId="4" borderId="14" xfId="0" applyNumberFormat="1" applyFont="1" applyFill="1" applyBorder="1" applyAlignment="1">
      <alignment horizontal="left"/>
    </xf>
    <xf numFmtId="2" fontId="0" fillId="0" borderId="1" xfId="0" applyNumberFormat="1" applyBorder="1"/>
    <xf numFmtId="2" fontId="0" fillId="0" borderId="16" xfId="1" applyNumberFormat="1" applyFont="1" applyBorder="1"/>
    <xf numFmtId="2" fontId="1" fillId="2" borderId="5" xfId="0" applyNumberFormat="1" applyFont="1" applyFill="1" applyBorder="1" applyAlignment="1">
      <alignment horizontal="center"/>
    </xf>
    <xf numFmtId="2" fontId="0" fillId="2" borderId="12" xfId="0" applyNumberFormat="1" applyFill="1" applyBorder="1"/>
    <xf numFmtId="2" fontId="5" fillId="0" borderId="1" xfId="1" applyNumberFormat="1" applyFont="1" applyBorder="1" applyAlignment="1">
      <alignment horizontal="left"/>
    </xf>
    <xf numFmtId="2" fontId="0" fillId="2" borderId="11" xfId="0" applyNumberFormat="1" applyFill="1" applyBorder="1"/>
    <xf numFmtId="2" fontId="0" fillId="0" borderId="1" xfId="0" applyNumberFormat="1" applyFill="1" applyBorder="1"/>
    <xf numFmtId="2" fontId="0" fillId="0" borderId="1" xfId="1" applyNumberFormat="1" applyFont="1" applyBorder="1"/>
    <xf numFmtId="2" fontId="0" fillId="2" borderId="17" xfId="0" applyNumberFormat="1" applyFill="1" applyBorder="1"/>
    <xf numFmtId="2" fontId="0" fillId="4" borderId="13" xfId="1" applyNumberFormat="1" applyFont="1" applyFill="1" applyBorder="1"/>
    <xf numFmtId="0" fontId="1" fillId="0" borderId="0" xfId="0" applyFont="1" applyAlignment="1">
      <alignment horizontal="center" vertical="center"/>
    </xf>
    <xf numFmtId="2" fontId="0" fillId="4" borderId="20" xfId="0" applyNumberFormat="1" applyFill="1" applyBorder="1" applyAlignment="1">
      <alignment horizontal="right"/>
    </xf>
    <xf numFmtId="2" fontId="0" fillId="0" borderId="0" xfId="0" applyNumberFormat="1" applyBorder="1" applyAlignment="1">
      <alignment horizontal="right"/>
    </xf>
    <xf numFmtId="2" fontId="0" fillId="0" borderId="0" xfId="0" applyNumberFormat="1" applyFill="1" applyBorder="1" applyAlignment="1">
      <alignment horizontal="right"/>
    </xf>
    <xf numFmtId="2" fontId="2" fillId="3" borderId="4" xfId="0" applyNumberFormat="1" applyFont="1" applyFill="1" applyBorder="1" applyAlignment="1">
      <alignment horizontal="right" vertical="center"/>
    </xf>
    <xf numFmtId="2" fontId="1" fillId="2" borderId="5" xfId="0" applyNumberFormat="1" applyFont="1" applyFill="1" applyBorder="1" applyAlignment="1">
      <alignment horizontal="right"/>
    </xf>
    <xf numFmtId="2" fontId="0" fillId="0" borderId="1" xfId="0" applyNumberFormat="1" applyBorder="1" applyAlignment="1">
      <alignment horizontal="right"/>
    </xf>
    <xf numFmtId="2" fontId="0" fillId="2" borderId="11" xfId="0" applyNumberFormat="1" applyFill="1" applyBorder="1" applyAlignment="1">
      <alignment horizontal="right"/>
    </xf>
    <xf numFmtId="2" fontId="5" fillId="0" borderId="1" xfId="1" applyNumberFormat="1" applyFont="1" applyFill="1" applyBorder="1" applyAlignment="1">
      <alignment horizontal="right"/>
    </xf>
    <xf numFmtId="2" fontId="0" fillId="0" borderId="1" xfId="0" applyNumberFormat="1" applyFont="1" applyBorder="1" applyAlignment="1">
      <alignment horizontal="right"/>
    </xf>
    <xf numFmtId="2" fontId="0" fillId="0" borderId="1" xfId="0" applyNumberFormat="1" applyFill="1" applyBorder="1" applyAlignment="1">
      <alignment horizontal="right"/>
    </xf>
    <xf numFmtId="2" fontId="0" fillId="0" borderId="1" xfId="1" applyNumberFormat="1" applyFont="1" applyBorder="1" applyAlignment="1">
      <alignment horizontal="right"/>
    </xf>
    <xf numFmtId="2" fontId="0" fillId="2" borderId="17" xfId="0" applyNumberFormat="1" applyFill="1" applyBorder="1" applyAlignment="1">
      <alignment horizontal="right"/>
    </xf>
    <xf numFmtId="2" fontId="0" fillId="0" borderId="15" xfId="0" applyNumberFormat="1" applyBorder="1" applyAlignment="1">
      <alignment horizontal="right"/>
    </xf>
    <xf numFmtId="2" fontId="0" fillId="2" borderId="12" xfId="0" applyNumberFormat="1" applyFill="1" applyBorder="1" applyAlignment="1">
      <alignment horizontal="right"/>
    </xf>
    <xf numFmtId="2" fontId="5" fillId="0" borderId="1" xfId="1" applyNumberFormat="1" applyFont="1" applyBorder="1" applyAlignment="1">
      <alignment horizontal="right"/>
    </xf>
    <xf numFmtId="2" fontId="0" fillId="0" borderId="0" xfId="0" applyNumberFormat="1" applyAlignment="1">
      <alignment horizontal="right"/>
    </xf>
    <xf numFmtId="43" fontId="2" fillId="3" borderId="4" xfId="1" applyFont="1" applyFill="1" applyBorder="1" applyAlignment="1">
      <alignment horizontal="center" vertical="center"/>
    </xf>
    <xf numFmtId="43" fontId="1" fillId="2" borderId="5" xfId="1" applyFont="1" applyFill="1" applyBorder="1" applyAlignment="1">
      <alignment horizontal="right"/>
    </xf>
    <xf numFmtId="43" fontId="0" fillId="0" borderId="1" xfId="1" applyFont="1" applyBorder="1" applyAlignment="1">
      <alignment horizontal="right"/>
    </xf>
    <xf numFmtId="43" fontId="0" fillId="2" borderId="11" xfId="1" applyFont="1" applyFill="1" applyBorder="1" applyAlignment="1">
      <alignment horizontal="right"/>
    </xf>
    <xf numFmtId="43" fontId="5" fillId="0" borderId="1" xfId="1" applyFont="1" applyFill="1" applyBorder="1" applyAlignment="1">
      <alignment horizontal="right"/>
    </xf>
    <xf numFmtId="43" fontId="0" fillId="0" borderId="1" xfId="1" applyFont="1" applyFill="1" applyBorder="1" applyAlignment="1">
      <alignment horizontal="right"/>
    </xf>
    <xf numFmtId="43" fontId="0" fillId="2" borderId="17" xfId="1" applyFont="1" applyFill="1" applyBorder="1" applyAlignment="1">
      <alignment horizontal="right"/>
    </xf>
    <xf numFmtId="43" fontId="0" fillId="0" borderId="15" xfId="1" applyFont="1" applyBorder="1" applyAlignment="1">
      <alignment horizontal="right"/>
    </xf>
    <xf numFmtId="43" fontId="0" fillId="4" borderId="20" xfId="1" applyFont="1" applyFill="1" applyBorder="1" applyAlignment="1">
      <alignment horizontal="right"/>
    </xf>
    <xf numFmtId="43" fontId="0" fillId="0" borderId="0" xfId="1" applyFont="1" applyBorder="1" applyAlignment="1">
      <alignment horizontal="right"/>
    </xf>
    <xf numFmtId="43" fontId="0" fillId="0" borderId="0" xfId="1" applyFont="1" applyFill="1" applyBorder="1" applyAlignment="1">
      <alignment horizontal="right"/>
    </xf>
    <xf numFmtId="43" fontId="2" fillId="3" borderId="19" xfId="1" applyFont="1" applyFill="1" applyBorder="1" applyAlignment="1">
      <alignment horizontal="center" vertical="center"/>
    </xf>
    <xf numFmtId="43" fontId="1" fillId="2" borderId="5" xfId="1" applyFont="1" applyFill="1" applyBorder="1" applyAlignment="1">
      <alignment horizontal="center"/>
    </xf>
    <xf numFmtId="43" fontId="0" fillId="0" borderId="1" xfId="1" applyFont="1" applyBorder="1"/>
    <xf numFmtId="43" fontId="0" fillId="2" borderId="12" xfId="1" applyFont="1" applyFill="1" applyBorder="1"/>
    <xf numFmtId="43" fontId="5" fillId="0" borderId="1" xfId="1" applyFont="1" applyBorder="1" applyAlignment="1">
      <alignment horizontal="left"/>
    </xf>
    <xf numFmtId="43" fontId="0" fillId="2" borderId="11" xfId="1" applyFont="1" applyFill="1" applyBorder="1"/>
    <xf numFmtId="43" fontId="0" fillId="0" borderId="1" xfId="1" applyFont="1" applyFill="1" applyBorder="1"/>
    <xf numFmtId="43" fontId="0" fillId="2" borderId="17" xfId="1" applyFont="1" applyFill="1" applyBorder="1"/>
    <xf numFmtId="43" fontId="0" fillId="4" borderId="13" xfId="1" applyFont="1" applyFill="1" applyBorder="1"/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2" fontId="0" fillId="0" borderId="22" xfId="0" applyNumberFormat="1" applyBorder="1"/>
    <xf numFmtId="0" fontId="2" fillId="3" borderId="13" xfId="0" applyFont="1" applyFill="1" applyBorder="1" applyAlignment="1">
      <alignment horizontal="left" vertical="center"/>
    </xf>
    <xf numFmtId="1" fontId="2" fillId="3" borderId="14" xfId="0" applyNumberFormat="1" applyFont="1" applyFill="1" applyBorder="1" applyAlignment="1">
      <alignment horizontal="left"/>
    </xf>
    <xf numFmtId="9" fontId="0" fillId="3" borderId="14" xfId="2" applyFont="1" applyFill="1" applyBorder="1"/>
    <xf numFmtId="164" fontId="0" fillId="3" borderId="14" xfId="1" applyNumberFormat="1" applyFont="1" applyFill="1" applyBorder="1"/>
    <xf numFmtId="2" fontId="0" fillId="3" borderId="14" xfId="0" applyNumberFormat="1" applyFill="1" applyBorder="1"/>
    <xf numFmtId="2" fontId="0" fillId="3" borderId="20" xfId="0" applyNumberFormat="1" applyFill="1" applyBorder="1" applyAlignment="1">
      <alignment horizontal="right"/>
    </xf>
    <xf numFmtId="164" fontId="0" fillId="3" borderId="14" xfId="0" applyNumberFormat="1" applyFill="1" applyBorder="1" applyAlignment="1">
      <alignment horizontal="right"/>
    </xf>
    <xf numFmtId="2" fontId="0" fillId="3" borderId="21" xfId="1" applyNumberFormat="1" applyFont="1" applyFill="1" applyBorder="1"/>
    <xf numFmtId="2" fontId="0" fillId="3" borderId="13" xfId="1" applyNumberFormat="1" applyFont="1" applyFill="1" applyBorder="1"/>
    <xf numFmtId="43" fontId="0" fillId="3" borderId="20" xfId="1" applyFont="1" applyFill="1" applyBorder="1" applyAlignment="1">
      <alignment horizontal="right"/>
    </xf>
    <xf numFmtId="165" fontId="2" fillId="3" borderId="2" xfId="2" applyNumberFormat="1" applyFont="1" applyFill="1" applyBorder="1" applyAlignment="1">
      <alignment horizontal="center" vertical="center"/>
    </xf>
    <xf numFmtId="165" fontId="1" fillId="2" borderId="6" xfId="2" applyNumberFormat="1" applyFont="1" applyFill="1" applyBorder="1" applyAlignment="1">
      <alignment horizontal="center"/>
    </xf>
    <xf numFmtId="165" fontId="0" fillId="0" borderId="0" xfId="2" applyNumberFormat="1" applyFont="1" applyBorder="1"/>
    <xf numFmtId="165" fontId="0" fillId="2" borderId="10" xfId="2" applyNumberFormat="1" applyFont="1" applyFill="1" applyBorder="1"/>
    <xf numFmtId="165" fontId="0" fillId="0" borderId="0" xfId="2" applyNumberFormat="1" applyFont="1" applyFill="1" applyBorder="1"/>
    <xf numFmtId="165" fontId="0" fillId="2" borderId="18" xfId="2" applyNumberFormat="1" applyFont="1" applyFill="1" applyBorder="1"/>
    <xf numFmtId="165" fontId="0" fillId="0" borderId="16" xfId="2" applyNumberFormat="1" applyFont="1" applyBorder="1"/>
    <xf numFmtId="165" fontId="0" fillId="3" borderId="14" xfId="2" applyNumberFormat="1" applyFont="1" applyFill="1" applyBorder="1"/>
    <xf numFmtId="165" fontId="0" fillId="0" borderId="0" xfId="2" applyNumberFormat="1" applyFont="1" applyFill="1" applyBorder="1" applyAlignment="1">
      <alignment horizontal="left"/>
    </xf>
    <xf numFmtId="165" fontId="0" fillId="0" borderId="0" xfId="2" applyNumberFormat="1" applyFont="1" applyBorder="1" applyAlignment="1">
      <alignment horizontal="left"/>
    </xf>
    <xf numFmtId="165" fontId="0" fillId="4" borderId="14" xfId="2" applyNumberFormat="1" applyFont="1" applyFill="1" applyBorder="1"/>
    <xf numFmtId="165" fontId="0" fillId="0" borderId="0" xfId="2" applyNumberFormat="1" applyFont="1"/>
    <xf numFmtId="43" fontId="0" fillId="3" borderId="21" xfId="1" applyFont="1" applyFill="1" applyBorder="1"/>
    <xf numFmtId="43" fontId="0" fillId="3" borderId="13" xfId="1" applyFont="1" applyFill="1" applyBorder="1"/>
    <xf numFmtId="43" fontId="0" fillId="0" borderId="22" xfId="1" applyFont="1" applyBorder="1"/>
    <xf numFmtId="43" fontId="2" fillId="3" borderId="2" xfId="1" applyFont="1" applyFill="1" applyBorder="1" applyAlignment="1">
      <alignment horizontal="center" vertical="center"/>
    </xf>
    <xf numFmtId="43" fontId="1" fillId="2" borderId="6" xfId="1" applyFont="1" applyFill="1" applyBorder="1" applyAlignment="1">
      <alignment horizontal="center"/>
    </xf>
    <xf numFmtId="43" fontId="0" fillId="0" borderId="0" xfId="1" applyFont="1" applyBorder="1"/>
    <xf numFmtId="43" fontId="0" fillId="2" borderId="10" xfId="1" applyFont="1" applyFill="1" applyBorder="1"/>
    <xf numFmtId="43" fontId="0" fillId="0" borderId="0" xfId="1" applyFont="1" applyFill="1" applyBorder="1"/>
    <xf numFmtId="43" fontId="0" fillId="2" borderId="18" xfId="1" applyFont="1" applyFill="1" applyBorder="1"/>
    <xf numFmtId="43" fontId="0" fillId="0" borderId="16" xfId="1" applyFont="1" applyBorder="1"/>
    <xf numFmtId="43" fontId="0" fillId="3" borderId="14" xfId="1" applyFont="1" applyFill="1" applyBorder="1"/>
    <xf numFmtId="43" fontId="0" fillId="0" borderId="0" xfId="1" applyFont="1" applyFill="1" applyBorder="1" applyAlignment="1">
      <alignment horizontal="left"/>
    </xf>
    <xf numFmtId="43" fontId="0" fillId="0" borderId="0" xfId="1" applyFont="1" applyBorder="1" applyAlignment="1">
      <alignment horizontal="left"/>
    </xf>
    <xf numFmtId="43" fontId="0" fillId="4" borderId="14" xfId="1" applyFont="1" applyFill="1" applyBorder="1"/>
    <xf numFmtId="0" fontId="3" fillId="0" borderId="0" xfId="0" applyFont="1" applyFill="1" applyBorder="1" applyAlignment="1">
      <alignment vertical="center"/>
    </xf>
    <xf numFmtId="0" fontId="2" fillId="3" borderId="0" xfId="0" applyFont="1" applyFill="1" applyBorder="1" applyAlignment="1">
      <alignment horizontal="left" vertical="center"/>
    </xf>
    <xf numFmtId="1" fontId="2" fillId="3" borderId="0" xfId="0" applyNumberFormat="1" applyFont="1" applyFill="1" applyBorder="1" applyAlignment="1">
      <alignment horizontal="left"/>
    </xf>
    <xf numFmtId="9" fontId="0" fillId="3" borderId="0" xfId="2" applyFont="1" applyFill="1" applyBorder="1"/>
    <xf numFmtId="164" fontId="0" fillId="3" borderId="0" xfId="1" applyNumberFormat="1" applyFont="1" applyFill="1" applyBorder="1"/>
    <xf numFmtId="2" fontId="0" fillId="3" borderId="0" xfId="0" applyNumberFormat="1" applyFill="1" applyBorder="1"/>
    <xf numFmtId="2" fontId="0" fillId="3" borderId="1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2" fontId="0" fillId="3" borderId="23" xfId="1" applyNumberFormat="1" applyFont="1" applyFill="1" applyBorder="1"/>
    <xf numFmtId="2" fontId="0" fillId="3" borderId="24" xfId="0" applyNumberFormat="1" applyFill="1" applyBorder="1" applyAlignment="1">
      <alignment horizontal="right"/>
    </xf>
    <xf numFmtId="1" fontId="2" fillId="3" borderId="26" xfId="0" applyNumberFormat="1" applyFont="1" applyFill="1" applyBorder="1" applyAlignment="1">
      <alignment horizontal="center" vertical="center"/>
    </xf>
    <xf numFmtId="9" fontId="2" fillId="3" borderId="27" xfId="2" applyFont="1" applyFill="1" applyBorder="1" applyAlignment="1">
      <alignment horizontal="center" vertical="center"/>
    </xf>
    <xf numFmtId="164" fontId="2" fillId="3" borderId="27" xfId="1" applyNumberFormat="1" applyFont="1" applyFill="1" applyBorder="1" applyAlignment="1">
      <alignment horizontal="center" vertical="center"/>
    </xf>
    <xf numFmtId="2" fontId="2" fillId="3" borderId="27" xfId="0" applyNumberFormat="1" applyFont="1" applyFill="1" applyBorder="1" applyAlignment="1">
      <alignment horizontal="center" vertical="center"/>
    </xf>
    <xf numFmtId="2" fontId="2" fillId="3" borderId="28" xfId="0" applyNumberFormat="1" applyFont="1" applyFill="1" applyBorder="1" applyAlignment="1">
      <alignment horizontal="center" vertical="center"/>
    </xf>
    <xf numFmtId="0" fontId="1" fillId="0" borderId="29" xfId="0" applyFont="1" applyBorder="1"/>
    <xf numFmtId="2" fontId="1" fillId="0" borderId="29" xfId="0" applyNumberFormat="1" applyFont="1" applyBorder="1"/>
    <xf numFmtId="0" fontId="2" fillId="6" borderId="30" xfId="0" applyFont="1" applyFill="1" applyBorder="1" applyAlignment="1">
      <alignment horizontal="right" vertical="center"/>
    </xf>
    <xf numFmtId="0" fontId="2" fillId="6" borderId="30" xfId="0" applyFont="1" applyFill="1" applyBorder="1" applyAlignment="1">
      <alignment vertical="center"/>
    </xf>
    <xf numFmtId="9" fontId="0" fillId="0" borderId="30" xfId="2" applyFont="1" applyBorder="1"/>
    <xf numFmtId="164" fontId="0" fillId="0" borderId="30" xfId="1" applyNumberFormat="1" applyFont="1" applyBorder="1"/>
    <xf numFmtId="2" fontId="0" fillId="0" borderId="30" xfId="0" applyNumberFormat="1" applyBorder="1"/>
    <xf numFmtId="2" fontId="0" fillId="0" borderId="30" xfId="0" applyNumberFormat="1" applyBorder="1" applyAlignment="1">
      <alignment horizontal="right"/>
    </xf>
    <xf numFmtId="0" fontId="0" fillId="0" borderId="30" xfId="0" applyBorder="1"/>
    <xf numFmtId="14" fontId="2" fillId="6" borderId="30" xfId="0" applyNumberFormat="1" applyFont="1" applyFill="1" applyBorder="1" applyAlignment="1">
      <alignment horizontal="left" vertical="center"/>
    </xf>
    <xf numFmtId="0" fontId="2" fillId="0" borderId="25" xfId="0" applyFont="1" applyFill="1" applyBorder="1" applyAlignment="1">
      <alignment vertical="center"/>
    </xf>
    <xf numFmtId="0" fontId="2" fillId="3" borderId="27" xfId="0" applyFont="1" applyFill="1" applyBorder="1" applyAlignment="1">
      <alignment horizontal="center" vertical="center"/>
    </xf>
    <xf numFmtId="2" fontId="2" fillId="3" borderId="28" xfId="0" applyNumberFormat="1" applyFont="1" applyFill="1" applyBorder="1" applyAlignment="1">
      <alignment horizontal="right" vertical="center"/>
    </xf>
    <xf numFmtId="0" fontId="2" fillId="6" borderId="31" xfId="0" applyFont="1" applyFill="1" applyBorder="1" applyAlignment="1">
      <alignment horizontal="right" vertical="center"/>
    </xf>
    <xf numFmtId="0" fontId="2" fillId="6" borderId="31" xfId="0" applyFont="1" applyFill="1" applyBorder="1" applyAlignment="1">
      <alignment vertical="center"/>
    </xf>
    <xf numFmtId="9" fontId="0" fillId="0" borderId="31" xfId="2" applyFont="1" applyBorder="1"/>
    <xf numFmtId="164" fontId="0" fillId="0" borderId="31" xfId="1" applyNumberFormat="1" applyFont="1" applyBorder="1"/>
    <xf numFmtId="2" fontId="0" fillId="0" borderId="31" xfId="0" applyNumberFormat="1" applyBorder="1"/>
    <xf numFmtId="2" fontId="0" fillId="0" borderId="31" xfId="0" applyNumberFormat="1" applyBorder="1" applyAlignment="1">
      <alignment horizontal="right"/>
    </xf>
    <xf numFmtId="0" fontId="0" fillId="0" borderId="31" xfId="0" applyBorder="1"/>
    <xf numFmtId="0" fontId="2" fillId="0" borderId="32" xfId="0" applyFont="1" applyFill="1" applyBorder="1" applyAlignment="1">
      <alignment vertical="center"/>
    </xf>
    <xf numFmtId="1" fontId="2" fillId="3" borderId="33" xfId="0" applyNumberFormat="1" applyFont="1" applyFill="1" applyBorder="1" applyAlignment="1">
      <alignment horizontal="center"/>
    </xf>
    <xf numFmtId="0" fontId="2" fillId="3" borderId="33" xfId="0" applyFont="1" applyFill="1" applyBorder="1" applyAlignment="1">
      <alignment horizontal="center" vertical="center"/>
    </xf>
    <xf numFmtId="2" fontId="2" fillId="3" borderId="34" xfId="0" applyNumberFormat="1" applyFont="1" applyFill="1" applyBorder="1" applyAlignment="1">
      <alignment horizontal="center" vertical="center"/>
    </xf>
    <xf numFmtId="0" fontId="3" fillId="0" borderId="29" xfId="0" applyFont="1" applyBorder="1"/>
    <xf numFmtId="0" fontId="3" fillId="6" borderId="30" xfId="0" applyFont="1" applyFill="1" applyBorder="1"/>
    <xf numFmtId="0" fontId="3" fillId="0" borderId="30" xfId="0" applyFont="1" applyBorder="1"/>
    <xf numFmtId="0" fontId="3" fillId="0" borderId="35" xfId="0" applyFont="1" applyBorder="1"/>
    <xf numFmtId="0" fontId="3" fillId="0" borderId="36" xfId="0" applyFont="1" applyBorder="1"/>
    <xf numFmtId="0" fontId="3" fillId="0" borderId="37" xfId="0" applyFont="1" applyBorder="1"/>
    <xf numFmtId="0" fontId="3" fillId="0" borderId="38" xfId="0" applyFont="1" applyBorder="1"/>
    <xf numFmtId="0" fontId="2" fillId="3" borderId="29" xfId="0" applyFont="1" applyFill="1" applyBorder="1" applyAlignment="1">
      <alignment horizontal="center" vertical="center"/>
    </xf>
    <xf numFmtId="0" fontId="2" fillId="3" borderId="32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0" fillId="5" borderId="0" xfId="0" applyFill="1" applyAlignment="1">
      <alignment horizontal="center"/>
    </xf>
    <xf numFmtId="0" fontId="2" fillId="3" borderId="2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BDD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alverde, Alexander" id="{16100367-1696-4451-BB2C-013740DDF65C}" userId="S::ValverdA@pennmedicine.upenn.edu::666dbe85-05c1-4667-8711-908069befb18" providerId="AD"/>
  <person displayName="Gibson, Lynne" id="{1F46C82C-B514-2747-9BF8-EF92B73423FA}" userId="S::gibsolyn@pennmedicine.upenn.edu::62f1012c-7f68-4a25-ac76-fa9f0159f2c4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7" dT="2022-06-07T17:14:29.45" personId="{1F46C82C-B514-2747-9BF8-EF92B73423FA}" id="{5C37BBD4-67FB-164F-B07E-C87810E4E014}">
    <text xml:space="preserve">Hours:
The total number of hours the person will work on the project during this time period.
</text>
  </threadedComment>
  <threadedComment ref="C7" dT="2022-06-07T17:16:29.65" personId="{1F46C82C-B514-2747-9BF8-EF92B73423FA}" id="{B5A8A8D0-91BA-014A-A987-C6BAF1312971}">
    <text>Effort:
The total number of hours (column B) times the total number of hours worked in a year. 
Hours*2080 (40 hours per week times 52 weeks) = Effort</text>
  </threadedComment>
  <threadedComment ref="D7" dT="2022-06-07T17:16:52.82" personId="{1F46C82C-B514-2747-9BF8-EF92B73423FA}" id="{ADF06DB3-CAA0-4E4A-BBE1-7ED4AEE46896}">
    <text>Salary:
The person’s annual salary.</text>
  </threadedComment>
  <threadedComment ref="E7" dT="2022-06-07T17:17:54.55" personId="{1F46C82C-B514-2747-9BF8-EF92B73423FA}" id="{C2DAC1D7-E0A0-7D44-AB07-717B227193C7}">
    <text>Project Salary:
Salary * Effort = Project Salary</text>
  </threadedComment>
  <threadedComment ref="F7" dT="2022-06-07T17:20:59.02" personId="{1F46C82C-B514-2747-9BF8-EF92B73423FA}" id="{A1CA6A9E-FD79-DF45-AF1F-E174C6740A82}">
    <text>Fringe Benefit Rate:
How much money an employer contributes to the employee’s retirement, health benefits, etc. calculated as percentage of total salary.
For every dollar an employee makes, the company contributes X % towards benefits on their behalf.</text>
  </threadedComment>
  <threadedComment ref="G7" dT="2022-06-07T17:21:46.88" personId="{1F46C82C-B514-2747-9BF8-EF92B73423FA}" id="{716C0E9D-891E-B949-A8AC-C7EDBF8A179F}">
    <text>Project Benefits:
Fringe Benefits Rate * Project Salary</text>
  </threadedComment>
  <threadedComment ref="H7" dT="2022-06-07T17:22:11.57" personId="{1F46C82C-B514-2747-9BF8-EF92B73423FA}" id="{7647A7E2-2163-7141-A249-1D2458FCD667}">
    <text>Total Cost:
Project Benefits + Project Salary</text>
  </threadedComment>
  <threadedComment ref="P7" dT="2022-06-07T17:27:39.81" personId="{1F46C82C-B514-2747-9BF8-EF92B73423FA}" id="{BADFF73A-F645-3045-963D-2D5AAD5964C5}">
    <text>Grand Total: 
Summed cost for all periods</text>
  </threadedComment>
  <threadedComment ref="A23" dT="2022-06-08T17:00:01.86" personId="{1F46C82C-B514-2747-9BF8-EF92B73423FA}" id="{4F25D232-223E-6E4C-BE7F-6B74D7EE83A1}">
    <text xml:space="preserve">Each item must cost less than $5,000. If one item is over $5,000, it goes under equipment. </text>
  </threadedComment>
  <threadedComment ref="A29" dT="2022-06-08T17:00:11.11" personId="{1F46C82C-B514-2747-9BF8-EF92B73423FA}" id="{CE3F018A-B09D-0443-AF9A-B72882DA9DA2}">
    <text xml:space="preserve">Each item must cost less than $5,000. If one item is over $5,000, it goes under equipment. </text>
  </threadedComment>
  <threadedComment ref="A50" dT="2022-06-08T17:05:12.83" personId="{1F46C82C-B514-2747-9BF8-EF92B73423FA}" id="{26A3440F-23F7-394D-B56A-68075EDAD962}">
    <text>Exempt from indirect costs!!</text>
  </threadedComment>
  <threadedComment ref="A56" dT="2022-06-08T17:11:50.27" personId="{1F46C82C-B514-2747-9BF8-EF92B73423FA}" id="{1F5E0CE8-586D-4E4C-B4B6-D02E9705F3F1}">
    <text>All dollars over $25,000 are exempt from indirect costs.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7" dT="2022-06-07T17:14:29.45" personId="{1F46C82C-B514-2747-9BF8-EF92B73423FA}" id="{91443340-ABF7-4266-8314-DA8C28810D62}">
    <text xml:space="preserve">Hours:
The total number of hours the person will work on the project during this time period.
</text>
  </threadedComment>
  <threadedComment ref="C7" dT="2022-06-07T17:16:29.65" personId="{1F46C82C-B514-2747-9BF8-EF92B73423FA}" id="{7F851569-D9DA-4384-89F3-7C6C17A5B41B}">
    <text>Effort:
The total number of hours (column B) times the total number of hours worked in a year. 
Hours*2080 (40 hours per week times 52 weeks) = Effort</text>
  </threadedComment>
  <threadedComment ref="D7" dT="2022-06-07T17:16:52.82" personId="{1F46C82C-B514-2747-9BF8-EF92B73423FA}" id="{5A8B6EC5-9B80-4C16-82DE-5F2A243E66D5}">
    <text>Salary:
The person’s annual salary.</text>
  </threadedComment>
  <threadedComment ref="E7" dT="2022-06-07T17:17:54.55" personId="{1F46C82C-B514-2747-9BF8-EF92B73423FA}" id="{7859BEB7-7E19-4DC7-83E7-5B34D3E6E92E}">
    <text>Project Salary:
Salary * Effort = Project Salary</text>
  </threadedComment>
  <threadedComment ref="F7" dT="2022-06-07T17:20:59.02" personId="{1F46C82C-B514-2747-9BF8-EF92B73423FA}" id="{DF947EF3-7AEC-44A1-BCB9-20866F8DDF59}">
    <text>Fringe Benefit Rate:
How much money an employer contributes to the employee’s retirement, health benefits, etc. calculated as percentage of total salary.
For every dollar an employee makes, the company contributes X % towards benefits on their behalf.</text>
  </threadedComment>
  <threadedComment ref="G7" dT="2022-06-07T17:21:46.88" personId="{1F46C82C-B514-2747-9BF8-EF92B73423FA}" id="{7FF144C8-6940-4467-8A15-8B6F640B736E}">
    <text>Project Benefits:
Fringe Benefits Rate * Project Salary</text>
  </threadedComment>
  <threadedComment ref="H7" dT="2022-06-07T17:22:11.57" personId="{1F46C82C-B514-2747-9BF8-EF92B73423FA}" id="{8B3FAD32-BA75-444E-8937-3B5AAF45920C}">
    <text>Total Cost:
Project Benefits + Project Salary</text>
  </threadedComment>
  <threadedComment ref="A23" dT="2022-06-08T17:00:01.86" personId="{1F46C82C-B514-2747-9BF8-EF92B73423FA}" id="{A94DAB38-CB0C-44D6-90BA-2D07D0612055}">
    <text xml:space="preserve">Each item must cost less than $5,000. If one item is over $5,000, it goes under equipment. </text>
  </threadedComment>
  <threadedComment ref="A29" dT="2022-06-08T17:00:11.11" personId="{1F46C82C-B514-2747-9BF8-EF92B73423FA}" id="{15BDF1A9-C3D3-4D3C-BC64-67FA5B5046D0}">
    <text xml:space="preserve">Each item must cost less than $5,000. If one item is over $5,000, it goes under equipment. </text>
  </threadedComment>
  <threadedComment ref="A50" dT="2022-06-08T17:05:12.83" personId="{1F46C82C-B514-2747-9BF8-EF92B73423FA}" id="{0388E337-3087-4986-A179-085413964AFB}">
    <text>Exempt from indirect costs!!</text>
  </threadedComment>
  <threadedComment ref="A56" dT="2022-06-08T17:11:50.27" personId="{1F46C82C-B514-2747-9BF8-EF92B73423FA}" id="{BB6A3662-EDD4-4FD1-947D-339F9EFE8482}">
    <text>All dollars over $25,000 are exempt from indirect costs.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B7" dT="2022-06-07T17:14:29.45" personId="{1F46C82C-B514-2747-9BF8-EF92B73423FA}" id="{5305BF3B-6A1B-40AC-B6F6-4BD85D20EB98}">
    <text xml:space="preserve">Hours:
The total number of hours the person will work on the project during this time period.
</text>
  </threadedComment>
  <threadedComment ref="C7" dT="2022-06-07T17:16:29.65" personId="{1F46C82C-B514-2747-9BF8-EF92B73423FA}" id="{FE8EE503-3E98-41B3-A168-5F27FEA580A3}">
    <text>Effort:
The total number of hours (column B) times the total number of hours worked in a year. 
Hours*2080 (40 hours per week times 52 weeks) = Effort</text>
  </threadedComment>
  <threadedComment ref="D7" dT="2022-06-07T17:16:52.82" personId="{1F46C82C-B514-2747-9BF8-EF92B73423FA}" id="{DBAF199F-4ADE-4D99-B5DD-1B13D6A641B0}">
    <text>Salary:
The person’s annual salary.</text>
  </threadedComment>
  <threadedComment ref="E7" dT="2022-06-07T17:17:54.55" personId="{1F46C82C-B514-2747-9BF8-EF92B73423FA}" id="{6184F21E-78E8-4C22-9744-5DBD0EE0DB39}">
    <text>Project Salary:
Salary * Effort = Project Salary</text>
  </threadedComment>
  <threadedComment ref="F7" dT="2022-06-07T17:20:59.02" personId="{1F46C82C-B514-2747-9BF8-EF92B73423FA}" id="{BF447546-F0B7-4DC9-BD75-2DBE6670B0D4}">
    <text>Fringe Benefit Rate:
How much money an employer contributes to the employee’s retirement, health benefits, etc. calculated as percentage of total salary.
For every dollar an employee makes, the company contributes X % towards benefits on their behalf.</text>
  </threadedComment>
  <threadedComment ref="G7" dT="2022-06-07T17:21:46.88" personId="{1F46C82C-B514-2747-9BF8-EF92B73423FA}" id="{DA641036-1BA5-44DC-A9B5-05687E7A7045}">
    <text>Project Benefits:
Fringe Benefits Rate * Project Salary</text>
  </threadedComment>
  <threadedComment ref="H7" dT="2022-06-07T17:22:11.57" personId="{1F46C82C-B514-2747-9BF8-EF92B73423FA}" id="{0C1E2077-AF29-49CE-8066-6C4777F9249A}">
    <text>Total Cost:
Project Benefits + Project Salary</text>
  </threadedComment>
  <threadedComment ref="A23" dT="2022-06-08T17:00:01.86" personId="{1F46C82C-B514-2747-9BF8-EF92B73423FA}" id="{7547CFAC-2A0B-4E87-A0A7-2A460E8F1F04}">
    <text xml:space="preserve">Each item must cost less than $5,000. If one item is over $5,000, it goes under equipment. </text>
  </threadedComment>
  <threadedComment ref="A29" dT="2022-06-08T17:00:11.11" personId="{1F46C82C-B514-2747-9BF8-EF92B73423FA}" id="{62EDF267-53CB-4D79-A7C3-CDEBA8B0DAED}">
    <text xml:space="preserve">Each item must cost less than $5,000. If one item is over $5,000, it goes under equipment. </text>
  </threadedComment>
  <threadedComment ref="A50" dT="2022-06-08T17:05:12.83" personId="{1F46C82C-B514-2747-9BF8-EF92B73423FA}" id="{51BADED0-B4EB-4FBE-9EE5-BFB177E7984F}">
    <text>Exempt from indirect costs!!</text>
  </threadedComment>
  <threadedComment ref="A56" dT="2022-06-08T17:11:50.27" personId="{1F46C82C-B514-2747-9BF8-EF92B73423FA}" id="{B5A7CE4D-58ED-4D7B-B75B-4DC0F78C0768}">
    <text>All dollars over $25,000 are exempt from indirect costs.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B7" dT="2022-06-07T17:14:29.45" personId="{1F46C82C-B514-2747-9BF8-EF92B73423FA}" id="{15738528-FC70-4B94-92E7-704A186F57F6}">
    <text xml:space="preserve">Hours:
The total number of hours the person will work on the project during this time period.
</text>
  </threadedComment>
  <threadedComment ref="C7" dT="2022-06-07T17:16:29.65" personId="{1F46C82C-B514-2747-9BF8-EF92B73423FA}" id="{FD7F8EA7-180D-4C7C-B1B6-E26DCABADED1}">
    <text>Effort:
The total number of hours (column B) times the total number of hours worked in a year. 
Hours*2080 (40 hours per week times 52 weeks) = Effort</text>
  </threadedComment>
  <threadedComment ref="D7" dT="2022-06-07T17:16:52.82" personId="{1F46C82C-B514-2747-9BF8-EF92B73423FA}" id="{A2E08465-959A-46E6-868A-77D00581A36C}">
    <text>Salary:
The person’s annual salary.</text>
  </threadedComment>
  <threadedComment ref="E7" dT="2022-06-07T17:17:54.55" personId="{1F46C82C-B514-2747-9BF8-EF92B73423FA}" id="{4C91D043-34AE-481B-8886-C2D72D2C214C}">
    <text>Project Salary:
Salary * Effort = Project Salary</text>
  </threadedComment>
  <threadedComment ref="F7" dT="2022-06-07T17:20:59.02" personId="{1F46C82C-B514-2747-9BF8-EF92B73423FA}" id="{4D217BBC-A1DB-497D-B904-5794FE9DED2F}">
    <text>Fringe Benefit Rate:
How much money an employer contributes to the employee’s retirement, health benefits, etc. calculated as percentage of total salary.
For every dollar an employee makes, the company contributes X % towards benefits on their behalf.</text>
  </threadedComment>
  <threadedComment ref="G7" dT="2022-06-07T17:21:46.88" personId="{1F46C82C-B514-2747-9BF8-EF92B73423FA}" id="{70675E45-1107-465A-AA7C-2AA2DF266BDC}">
    <text>Project Benefits:
Fringe Benefits Rate * Project Salary</text>
  </threadedComment>
  <threadedComment ref="H7" dT="2022-06-07T17:22:11.57" personId="{1F46C82C-B514-2747-9BF8-EF92B73423FA}" id="{A3B4E7C3-3613-4B13-B4DB-6E4549CE0A0E}">
    <text>Total Cost:
Project Benefits + Project Salary</text>
  </threadedComment>
  <threadedComment ref="A23" dT="2022-06-08T17:00:01.86" personId="{1F46C82C-B514-2747-9BF8-EF92B73423FA}" id="{B4566C32-D303-45EA-9937-7EE6731E53C8}">
    <text xml:space="preserve">Each item must cost less than $5,000. If one item is over $5,000, it goes under equipment. </text>
  </threadedComment>
  <threadedComment ref="A29" dT="2022-06-08T17:00:11.11" personId="{1F46C82C-B514-2747-9BF8-EF92B73423FA}" id="{E3DAB25A-0C19-4798-BD0F-1155339EBB6C}">
    <text xml:space="preserve">Each item must cost less than $5,000. If one item is over $5,000, it goes under equipment. </text>
  </threadedComment>
  <threadedComment ref="A50" dT="2022-06-08T17:05:12.83" personId="{1F46C82C-B514-2747-9BF8-EF92B73423FA}" id="{31EEF90A-C33A-4FCA-8C33-23820F962702}">
    <text>Exempt from indirect costs!!</text>
  </threadedComment>
  <threadedComment ref="A56" dT="2022-06-08T17:11:50.27" personId="{1F46C82C-B514-2747-9BF8-EF92B73423FA}" id="{37F0AFA1-D45F-4445-B2AC-3A44DDA7780A}">
    <text>All dollars over $25,000 are exempt from indirect costs.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B2" dT="2022-06-07T17:14:29.45" personId="{1F46C82C-B514-2747-9BF8-EF92B73423FA}" id="{66920204-1CAC-5142-BC92-25BEF80F0E53}">
    <text xml:space="preserve">Hours:
The total number of hours the person will work on the project during this time period.
</text>
  </threadedComment>
  <threadedComment ref="C2" dT="2022-06-07T17:16:29.65" personId="{1F46C82C-B514-2747-9BF8-EF92B73423FA}" id="{06CFB6DD-754C-7E45-850E-C10730959ADE}">
    <text>Effort:
The total number of hours (column B) times the total number of hours worked in a year. 
Hours*2080 (40 hours per week times 52 weeks) = Effort</text>
  </threadedComment>
  <threadedComment ref="C2" dT="2022-06-09T14:09:22.43" personId="{16100367-1696-4451-BB2C-013740DDF65C}" id="{96AD7469-5B59-4130-B0C3-C7CF5DAFDD7F}" parentId="{06CFB6DD-754C-7E45-850E-C10730959ADE}">
    <text>Hours/2080 (NOT multiplied)</text>
  </threadedComment>
  <threadedComment ref="D2" dT="2022-06-07T17:16:52.82" personId="{1F46C82C-B514-2747-9BF8-EF92B73423FA}" id="{C270091A-CB30-4B4F-A30F-61603890D8A8}">
    <text>Salary:
The person’s annual salary.</text>
  </threadedComment>
  <threadedComment ref="E2" dT="2022-06-07T17:17:54.55" personId="{1F46C82C-B514-2747-9BF8-EF92B73423FA}" id="{E60B5519-2559-114E-B60E-F68890017886}">
    <text>Project Salary:
Salary * Effort = Project Salary</text>
  </threadedComment>
  <threadedComment ref="F2" dT="2022-06-07T17:20:59.02" personId="{1F46C82C-B514-2747-9BF8-EF92B73423FA}" id="{1D4C3897-97C3-1940-87D9-C7199AED977F}">
    <text>Fringe Benefit Rate:
How much money an employer contributes to the employee’s retirement, health benefits, etc. calculated as percentage of total salary.
For every dollar an employee makes, the company contributes X % towards benefits on their behalf.</text>
  </threadedComment>
  <threadedComment ref="F2" dT="2022-06-09T14:11:56.03" personId="{16100367-1696-4451-BB2C-013740DDF65C}" id="{291FC299-FCBC-4E8D-9813-4ECB24DD1806}" parentId="{1D4C3897-97C3-1940-87D9-C7199AED977F}">
    <text>Calculated by doing salary*benefit rate</text>
  </threadedComment>
  <threadedComment ref="G2" dT="2022-06-07T17:21:46.88" personId="{1F46C82C-B514-2747-9BF8-EF92B73423FA}" id="{67F48833-B8F7-0A45-B5F7-E3AC31644FCA}">
    <text>Project Benefits:
Fringe Benefits Rate * Project Salary</text>
  </threadedComment>
  <threadedComment ref="H2" dT="2022-06-07T17:22:11.57" personId="{1F46C82C-B514-2747-9BF8-EF92B73423FA}" id="{6A45DFFF-76CF-E747-8051-300C7A4ACED9}">
    <text>Total Cost:
Project Benefits + Project Salary</text>
  </threadedComment>
  <threadedComment ref="P2" dT="2022-06-07T17:27:39.81" personId="{1F46C82C-B514-2747-9BF8-EF92B73423FA}" id="{2F68136E-BC49-CF4A-9A8E-1F69DC277560}">
    <text>Grand Total: 
Summed cost for all periods</text>
  </threadedComment>
  <threadedComment ref="A18" dT="2022-06-08T17:00:01.86" personId="{1F46C82C-B514-2747-9BF8-EF92B73423FA}" id="{F2F5A4F6-D42C-D043-903B-C630793A75FD}">
    <text xml:space="preserve">Each item must cost less than $5,000. If the cost of one item is over $5,000, it goes under equipment. </text>
  </threadedComment>
  <threadedComment ref="A18" dT="2022-06-09T14:08:49.09" personId="{16100367-1696-4451-BB2C-013740DDF65C}" id="{0DB8D6AF-68C5-400C-A5E5-599404D7FC01}" parentId="{F2F5A4F6-D42C-D043-903B-C630793A75FD}">
    <text>Under $5,000 goes under materials</text>
  </threadedComment>
  <threadedComment ref="A24" dT="2022-06-08T17:00:11.11" personId="{1F46C82C-B514-2747-9BF8-EF92B73423FA}" id="{32F934AC-D50D-2A47-BF8D-77D74B7F9251}">
    <text xml:space="preserve">Each item must cost less than $5,000. If one item is over $5,000, it goes under equipment. </text>
  </threadedComment>
  <threadedComment ref="A44" dT="2022-06-08T17:05:12.83" personId="{1F46C82C-B514-2747-9BF8-EF92B73423FA}" id="{048FD072-4B16-D14F-ABBF-5E3264FB2513}">
    <text>Exempt from indirect costs!!</text>
  </threadedComment>
  <threadedComment ref="A50" dT="2022-06-08T17:11:50.27" personId="{1F46C82C-B514-2747-9BF8-EF92B73423FA}" id="{3FAC1CD4-513B-F347-AEC0-1F2592B93F59}">
    <text>All dollars over $25,000 are exempt from indirect costs.</text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3.xml"/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4.xml"/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5.xml"/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F8716-DF0E-F14C-A1CF-714DDA53561A}">
  <sheetPr>
    <tabColor rgb="FFC00000"/>
  </sheetPr>
  <dimension ref="A1:B3"/>
  <sheetViews>
    <sheetView workbookViewId="0">
      <selection activeCell="B3" sqref="B3"/>
    </sheetView>
  </sheetViews>
  <sheetFormatPr defaultColWidth="10.6640625" defaultRowHeight="28" customHeight="1"/>
  <cols>
    <col min="1" max="1" width="30.1640625" customWidth="1"/>
    <col min="2" max="3" width="27.6640625" customWidth="1"/>
  </cols>
  <sheetData>
    <row r="1" spans="1:2" s="10" customFormat="1" ht="28" customHeight="1">
      <c r="A1" s="87" t="s">
        <v>24</v>
      </c>
      <c r="B1" s="87" t="s">
        <v>25</v>
      </c>
    </row>
    <row r="2" spans="1:2" ht="28" customHeight="1">
      <c r="A2" t="s">
        <v>26</v>
      </c>
      <c r="B2">
        <v>0.08</v>
      </c>
    </row>
    <row r="3" spans="1:2" ht="28" customHeight="1">
      <c r="A3" t="s">
        <v>27</v>
      </c>
      <c r="B3">
        <v>0.30499999999999999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53E8E-7064-3F43-8AA5-0C6FE831E548}">
  <dimension ref="A1:S62"/>
  <sheetViews>
    <sheetView zoomScale="50" zoomScaleNormal="50" workbookViewId="0">
      <pane xSplit="1" ySplit="7" topLeftCell="B8" activePane="bottomRight" state="frozen"/>
      <selection pane="topRight" activeCell="B1" sqref="B1"/>
      <selection pane="bottomLeft" activeCell="A3" sqref="A3"/>
      <selection pane="bottomRight" sqref="A1:A5"/>
    </sheetView>
  </sheetViews>
  <sheetFormatPr defaultColWidth="10.6640625" defaultRowHeight="28" customHeight="1"/>
  <cols>
    <col min="1" max="1" width="48.33203125" style="10" customWidth="1"/>
    <col min="2" max="2" width="12.6640625" style="73" customWidth="1"/>
    <col min="3" max="3" width="9.83203125" style="45" customWidth="1"/>
    <col min="4" max="4" width="16.1640625" style="13" customWidth="1"/>
    <col min="5" max="5" width="18.1640625" style="56" customWidth="1"/>
    <col min="6" max="6" width="21.6640625" style="45" customWidth="1"/>
    <col min="7" max="7" width="17.33203125" style="56" customWidth="1"/>
    <col min="8" max="8" width="14.83203125" style="89" customWidth="1"/>
    <col min="9" max="9" width="12.6640625" style="1" customWidth="1"/>
    <col min="10" max="10" width="9.33203125" style="45" customWidth="1"/>
    <col min="11" max="11" width="15.33203125" style="13" customWidth="1"/>
    <col min="12" max="12" width="15.1640625" style="56" customWidth="1"/>
    <col min="13" max="13" width="24" style="45" customWidth="1"/>
    <col min="14" max="14" width="17.83203125" style="56" customWidth="1"/>
    <col min="15" max="15" width="14.1640625" style="103" customWidth="1"/>
    <col min="16" max="16" width="19" style="56" customWidth="1"/>
  </cols>
  <sheetData>
    <row r="1" spans="1:16" s="186" customFormat="1" ht="28" customHeight="1">
      <c r="A1" s="180" t="s">
        <v>59</v>
      </c>
      <c r="B1" s="181"/>
      <c r="C1" s="182"/>
      <c r="D1" s="183"/>
      <c r="E1" s="184"/>
      <c r="F1" s="182"/>
      <c r="G1" s="184"/>
      <c r="H1" s="185"/>
      <c r="J1" s="182"/>
      <c r="K1" s="183"/>
      <c r="L1" s="184"/>
      <c r="M1" s="182"/>
      <c r="N1" s="184"/>
      <c r="O1" s="185"/>
      <c r="P1" s="184"/>
    </row>
    <row r="2" spans="1:16" s="186" customFormat="1" ht="28" customHeight="1">
      <c r="A2" s="180" t="s">
        <v>60</v>
      </c>
      <c r="B2" s="181"/>
      <c r="C2" s="182"/>
      <c r="D2" s="183"/>
      <c r="E2" s="184"/>
      <c r="F2" s="182"/>
      <c r="G2" s="184"/>
      <c r="H2" s="185"/>
      <c r="J2" s="182"/>
      <c r="K2" s="183"/>
      <c r="L2" s="184"/>
      <c r="M2" s="182"/>
      <c r="N2" s="184"/>
      <c r="O2" s="185"/>
      <c r="P2" s="184"/>
    </row>
    <row r="3" spans="1:16" s="186" customFormat="1" ht="28" customHeight="1">
      <c r="A3" s="180" t="s">
        <v>61</v>
      </c>
      <c r="B3" s="187"/>
      <c r="C3" s="182"/>
      <c r="D3" s="183"/>
      <c r="E3" s="184"/>
      <c r="F3" s="182"/>
      <c r="G3" s="184"/>
      <c r="H3" s="185"/>
      <c r="J3" s="182"/>
      <c r="K3" s="183"/>
      <c r="L3" s="184"/>
      <c r="M3" s="182"/>
      <c r="N3" s="184"/>
      <c r="O3" s="185"/>
      <c r="P3" s="184"/>
    </row>
    <row r="4" spans="1:16" s="186" customFormat="1" ht="28" customHeight="1">
      <c r="A4" s="180" t="s">
        <v>62</v>
      </c>
      <c r="B4" s="187"/>
      <c r="C4" s="182"/>
      <c r="D4" s="183"/>
      <c r="E4" s="184"/>
      <c r="F4" s="182"/>
      <c r="G4" s="184"/>
      <c r="H4" s="185"/>
      <c r="J4" s="182"/>
      <c r="K4" s="183"/>
      <c r="L4" s="184"/>
      <c r="M4" s="182"/>
      <c r="N4" s="184"/>
      <c r="O4" s="185"/>
      <c r="P4" s="184"/>
    </row>
    <row r="5" spans="1:16" s="197" customFormat="1" ht="28" customHeight="1">
      <c r="A5" s="191" t="s">
        <v>63</v>
      </c>
      <c r="B5" s="192"/>
      <c r="C5" s="193"/>
      <c r="D5" s="194"/>
      <c r="E5" s="195"/>
      <c r="F5" s="193"/>
      <c r="G5" s="195"/>
      <c r="H5" s="196"/>
      <c r="J5" s="193"/>
      <c r="K5" s="194"/>
      <c r="L5" s="195"/>
      <c r="M5" s="193"/>
      <c r="N5" s="195"/>
      <c r="O5" s="196"/>
      <c r="P5" s="195"/>
    </row>
    <row r="6" spans="1:16" s="202" customFormat="1" ht="28" customHeight="1">
      <c r="A6" s="198"/>
      <c r="B6" s="199"/>
      <c r="C6" s="209" t="s">
        <v>13</v>
      </c>
      <c r="D6" s="209"/>
      <c r="E6" s="209"/>
      <c r="F6" s="209"/>
      <c r="G6" s="209"/>
      <c r="H6" s="210"/>
      <c r="I6" s="200"/>
      <c r="J6" s="209" t="s">
        <v>14</v>
      </c>
      <c r="K6" s="209"/>
      <c r="L6" s="209"/>
      <c r="M6" s="209"/>
      <c r="N6" s="209"/>
      <c r="O6" s="210"/>
      <c r="P6" s="201" t="s">
        <v>15</v>
      </c>
    </row>
    <row r="7" spans="1:16" s="2" customFormat="1" ht="28" customHeight="1">
      <c r="A7" s="188"/>
      <c r="B7" s="173" t="s">
        <v>11</v>
      </c>
      <c r="C7" s="174" t="s">
        <v>1</v>
      </c>
      <c r="D7" s="175" t="s">
        <v>0</v>
      </c>
      <c r="E7" s="176" t="s">
        <v>2</v>
      </c>
      <c r="F7" s="174" t="s">
        <v>3</v>
      </c>
      <c r="G7" s="176" t="s">
        <v>5</v>
      </c>
      <c r="H7" s="177" t="s">
        <v>4</v>
      </c>
      <c r="I7" s="189" t="s">
        <v>11</v>
      </c>
      <c r="J7" s="174" t="s">
        <v>1</v>
      </c>
      <c r="K7" s="175" t="s">
        <v>0</v>
      </c>
      <c r="L7" s="176" t="s">
        <v>2</v>
      </c>
      <c r="M7" s="174" t="s">
        <v>3</v>
      </c>
      <c r="N7" s="176" t="s">
        <v>5</v>
      </c>
      <c r="O7" s="190" t="s">
        <v>4</v>
      </c>
      <c r="P7" s="177" t="s">
        <v>12</v>
      </c>
    </row>
    <row r="8" spans="1:16" ht="28" customHeight="1">
      <c r="A8" s="7" t="s">
        <v>58</v>
      </c>
      <c r="B8" s="68"/>
      <c r="C8" s="37"/>
      <c r="D8" s="60"/>
      <c r="E8" s="48"/>
      <c r="F8" s="37"/>
      <c r="G8" s="48"/>
      <c r="H8" s="92"/>
      <c r="I8" s="3"/>
      <c r="J8" s="37"/>
      <c r="K8" s="60"/>
      <c r="L8" s="48"/>
      <c r="M8" s="37"/>
      <c r="N8" s="48"/>
      <c r="O8" s="92"/>
      <c r="P8" s="79"/>
    </row>
    <row r="9" spans="1:16" ht="28" customHeight="1">
      <c r="A9" s="19" t="s">
        <v>48</v>
      </c>
      <c r="B9" s="69"/>
      <c r="C9" s="29">
        <f>B9/2080</f>
        <v>0</v>
      </c>
      <c r="D9" s="11"/>
      <c r="E9" s="46">
        <f>D9*C9</f>
        <v>0</v>
      </c>
      <c r="F9" s="29">
        <f>Rates!$B$3</f>
        <v>0.30499999999999999</v>
      </c>
      <c r="G9" s="46">
        <f>E9*F9</f>
        <v>0</v>
      </c>
      <c r="H9" s="93">
        <f>E9+G9</f>
        <v>0</v>
      </c>
      <c r="J9" s="29">
        <f>I9/2080</f>
        <v>0</v>
      </c>
      <c r="K9" s="11"/>
      <c r="L9" s="46">
        <f>K9*J9</f>
        <v>0</v>
      </c>
      <c r="M9" s="29">
        <f>Rates!$B$3</f>
        <v>0.30499999999999999</v>
      </c>
      <c r="N9" s="46">
        <f>M9*L9</f>
        <v>0</v>
      </c>
      <c r="O9" s="93">
        <f>L9+N9</f>
        <v>0</v>
      </c>
      <c r="P9" s="77">
        <f>O9+H9</f>
        <v>0</v>
      </c>
    </row>
    <row r="10" spans="1:16" ht="28" customHeight="1">
      <c r="A10" s="19" t="s">
        <v>49</v>
      </c>
      <c r="B10" s="69"/>
      <c r="C10" s="29">
        <f t="shared" ref="C10:C15" si="0">B10/2080</f>
        <v>0</v>
      </c>
      <c r="D10" s="11"/>
      <c r="E10" s="46">
        <f t="shared" ref="E10:E15" si="1">D10*C10</f>
        <v>0</v>
      </c>
      <c r="F10" s="29">
        <f>Rates!$B$3</f>
        <v>0.30499999999999999</v>
      </c>
      <c r="G10" s="46">
        <f t="shared" ref="G10:G15" si="2">E10*F10</f>
        <v>0</v>
      </c>
      <c r="H10" s="93">
        <f t="shared" ref="H10:H15" si="3">E10+G10</f>
        <v>0</v>
      </c>
      <c r="I10" s="12"/>
      <c r="J10" s="29">
        <f t="shared" ref="J10:J15" si="4">I10/2080</f>
        <v>0</v>
      </c>
      <c r="K10" s="11"/>
      <c r="L10" s="46">
        <f t="shared" ref="L10:L15" si="5">K10*J10</f>
        <v>0</v>
      </c>
      <c r="M10" s="29">
        <f>Rates!$B$3</f>
        <v>0.30499999999999999</v>
      </c>
      <c r="N10" s="46">
        <f t="shared" ref="N10:N15" si="6">M10*L10</f>
        <v>0</v>
      </c>
      <c r="O10" s="93">
        <f t="shared" ref="O10:O15" si="7">L10+N10</f>
        <v>0</v>
      </c>
      <c r="P10" s="77">
        <f t="shared" ref="P10:P15" si="8">O10+H10</f>
        <v>0</v>
      </c>
    </row>
    <row r="11" spans="1:16" ht="28" customHeight="1">
      <c r="A11" s="19" t="s">
        <v>50</v>
      </c>
      <c r="B11" s="69"/>
      <c r="C11" s="29">
        <f t="shared" si="0"/>
        <v>0</v>
      </c>
      <c r="D11" s="11"/>
      <c r="E11" s="46">
        <f t="shared" si="1"/>
        <v>0</v>
      </c>
      <c r="F11" s="29">
        <f>Rates!$B$3</f>
        <v>0.30499999999999999</v>
      </c>
      <c r="G11" s="46">
        <f t="shared" si="2"/>
        <v>0</v>
      </c>
      <c r="H11" s="93">
        <f t="shared" si="3"/>
        <v>0</v>
      </c>
      <c r="I11" s="12"/>
      <c r="J11" s="29">
        <f t="shared" si="4"/>
        <v>0</v>
      </c>
      <c r="K11" s="11"/>
      <c r="L11" s="46">
        <f t="shared" si="5"/>
        <v>0</v>
      </c>
      <c r="M11" s="29">
        <f>Rates!$B$3</f>
        <v>0.30499999999999999</v>
      </c>
      <c r="N11" s="46">
        <f t="shared" si="6"/>
        <v>0</v>
      </c>
      <c r="O11" s="93">
        <f t="shared" si="7"/>
        <v>0</v>
      </c>
      <c r="P11" s="77">
        <f t="shared" si="8"/>
        <v>0</v>
      </c>
    </row>
    <row r="12" spans="1:16" ht="28" customHeight="1">
      <c r="A12" s="19" t="s">
        <v>51</v>
      </c>
      <c r="B12" s="69"/>
      <c r="C12" s="29">
        <f t="shared" si="0"/>
        <v>0</v>
      </c>
      <c r="D12" s="11"/>
      <c r="E12" s="46">
        <f t="shared" si="1"/>
        <v>0</v>
      </c>
      <c r="F12" s="29">
        <f>Rates!$B$3</f>
        <v>0.30499999999999999</v>
      </c>
      <c r="G12" s="46">
        <f t="shared" si="2"/>
        <v>0</v>
      </c>
      <c r="H12" s="93">
        <f t="shared" si="3"/>
        <v>0</v>
      </c>
      <c r="I12" s="12"/>
      <c r="J12" s="29">
        <f t="shared" si="4"/>
        <v>0</v>
      </c>
      <c r="K12" s="11"/>
      <c r="L12" s="46">
        <f t="shared" si="5"/>
        <v>0</v>
      </c>
      <c r="M12" s="29">
        <f>Rates!$B$3</f>
        <v>0.30499999999999999</v>
      </c>
      <c r="N12" s="46">
        <f t="shared" si="6"/>
        <v>0</v>
      </c>
      <c r="O12" s="93">
        <f t="shared" si="7"/>
        <v>0</v>
      </c>
      <c r="P12" s="77">
        <f t="shared" si="8"/>
        <v>0</v>
      </c>
    </row>
    <row r="13" spans="1:16" ht="28" customHeight="1">
      <c r="A13" s="19" t="s">
        <v>52</v>
      </c>
      <c r="B13" s="69"/>
      <c r="C13" s="29">
        <f t="shared" si="0"/>
        <v>0</v>
      </c>
      <c r="D13" s="11"/>
      <c r="E13" s="46">
        <f t="shared" si="1"/>
        <v>0</v>
      </c>
      <c r="F13" s="29">
        <f>Rates!$B$3</f>
        <v>0.30499999999999999</v>
      </c>
      <c r="G13" s="46">
        <f t="shared" si="2"/>
        <v>0</v>
      </c>
      <c r="H13" s="93">
        <f t="shared" si="3"/>
        <v>0</v>
      </c>
      <c r="I13" s="12"/>
      <c r="J13" s="29">
        <f t="shared" si="4"/>
        <v>0</v>
      </c>
      <c r="K13" s="11"/>
      <c r="L13" s="46">
        <f t="shared" si="5"/>
        <v>0</v>
      </c>
      <c r="M13" s="29">
        <f>Rates!$B$3</f>
        <v>0.30499999999999999</v>
      </c>
      <c r="N13" s="46">
        <f t="shared" si="6"/>
        <v>0</v>
      </c>
      <c r="O13" s="93">
        <f t="shared" si="7"/>
        <v>0</v>
      </c>
      <c r="P13" s="77">
        <f t="shared" si="8"/>
        <v>0</v>
      </c>
    </row>
    <row r="14" spans="1:16" ht="28" customHeight="1">
      <c r="A14" s="20"/>
      <c r="B14" s="69"/>
      <c r="C14" s="29">
        <f t="shared" si="0"/>
        <v>0</v>
      </c>
      <c r="D14" s="11"/>
      <c r="E14" s="46">
        <f t="shared" si="1"/>
        <v>0</v>
      </c>
      <c r="F14" s="29">
        <f>Rates!$B$3</f>
        <v>0.30499999999999999</v>
      </c>
      <c r="G14" s="46">
        <f t="shared" si="2"/>
        <v>0</v>
      </c>
      <c r="H14" s="93">
        <f t="shared" si="3"/>
        <v>0</v>
      </c>
      <c r="I14" s="12"/>
      <c r="J14" s="29">
        <f t="shared" si="4"/>
        <v>0</v>
      </c>
      <c r="K14" s="11"/>
      <c r="L14" s="46">
        <f t="shared" si="5"/>
        <v>0</v>
      </c>
      <c r="M14" s="29">
        <f>Rates!$B$3</f>
        <v>0.30499999999999999</v>
      </c>
      <c r="N14" s="46">
        <f t="shared" si="6"/>
        <v>0</v>
      </c>
      <c r="O14" s="93">
        <f t="shared" si="7"/>
        <v>0</v>
      </c>
      <c r="P14" s="77">
        <f t="shared" si="8"/>
        <v>0</v>
      </c>
    </row>
    <row r="15" spans="1:16" ht="28" customHeight="1">
      <c r="A15" s="19"/>
      <c r="B15" s="69"/>
      <c r="C15" s="29">
        <f t="shared" si="0"/>
        <v>0</v>
      </c>
      <c r="D15" s="11"/>
      <c r="E15" s="46">
        <f t="shared" si="1"/>
        <v>0</v>
      </c>
      <c r="F15" s="29">
        <f>Rates!$B$3</f>
        <v>0.30499999999999999</v>
      </c>
      <c r="G15" s="46">
        <f t="shared" si="2"/>
        <v>0</v>
      </c>
      <c r="H15" s="93">
        <f t="shared" si="3"/>
        <v>0</v>
      </c>
      <c r="I15" s="12"/>
      <c r="J15" s="29">
        <f t="shared" si="4"/>
        <v>0</v>
      </c>
      <c r="K15" s="11"/>
      <c r="L15" s="46">
        <f t="shared" si="5"/>
        <v>0</v>
      </c>
      <c r="M15" s="29">
        <f>Rates!$B$3</f>
        <v>0.30499999999999999</v>
      </c>
      <c r="N15" s="46">
        <f t="shared" si="6"/>
        <v>0</v>
      </c>
      <c r="O15" s="93">
        <f t="shared" si="7"/>
        <v>0</v>
      </c>
      <c r="P15" s="77">
        <f t="shared" si="8"/>
        <v>0</v>
      </c>
    </row>
    <row r="16" spans="1:16" ht="28" customHeight="1">
      <c r="A16" s="17" t="s">
        <v>10</v>
      </c>
      <c r="B16" s="70"/>
      <c r="C16" s="29"/>
      <c r="D16" s="11"/>
      <c r="E16" s="46"/>
      <c r="F16" s="29"/>
      <c r="G16" s="46"/>
      <c r="H16" s="93">
        <f>SUM(H9:H15)</f>
        <v>0</v>
      </c>
      <c r="I16" s="12"/>
      <c r="J16" s="29"/>
      <c r="K16" s="11"/>
      <c r="L16" s="46"/>
      <c r="M16" s="29"/>
      <c r="N16" s="46"/>
      <c r="O16" s="93">
        <f>SUM(O9:O15)</f>
        <v>0</v>
      </c>
      <c r="P16" s="77">
        <f>SUM(P9:P15)</f>
        <v>0</v>
      </c>
    </row>
    <row r="17" spans="1:16" ht="28" customHeight="1">
      <c r="A17" s="9" t="s">
        <v>6</v>
      </c>
      <c r="B17" s="71"/>
      <c r="C17" s="38"/>
      <c r="D17" s="61"/>
      <c r="E17" s="49"/>
      <c r="F17" s="38"/>
      <c r="G17" s="49"/>
      <c r="H17" s="94"/>
      <c r="I17" s="6"/>
      <c r="J17" s="38"/>
      <c r="K17" s="61"/>
      <c r="L17" s="49"/>
      <c r="M17" s="38"/>
      <c r="N17" s="49"/>
      <c r="O17" s="94"/>
      <c r="P17" s="82"/>
    </row>
    <row r="18" spans="1:16" s="15" customFormat="1" ht="28" customHeight="1">
      <c r="A18" s="24"/>
      <c r="B18" s="72"/>
      <c r="C18" s="41"/>
      <c r="D18" s="32"/>
      <c r="E18" s="52"/>
      <c r="F18" s="41"/>
      <c r="G18" s="52"/>
      <c r="H18" s="97"/>
      <c r="I18" s="14"/>
      <c r="J18" s="41"/>
      <c r="K18" s="32"/>
      <c r="L18" s="52"/>
      <c r="M18" s="41"/>
      <c r="N18" s="52"/>
      <c r="O18" s="97"/>
      <c r="P18" s="83"/>
    </row>
    <row r="19" spans="1:16" s="15" customFormat="1" ht="28" customHeight="1">
      <c r="A19" s="24"/>
      <c r="B19" s="72"/>
      <c r="C19" s="41"/>
      <c r="D19" s="32"/>
      <c r="E19" s="52"/>
      <c r="F19" s="41"/>
      <c r="G19" s="52"/>
      <c r="H19" s="97"/>
      <c r="I19" s="14"/>
      <c r="J19" s="41"/>
      <c r="K19" s="32"/>
      <c r="L19" s="52"/>
      <c r="M19" s="41"/>
      <c r="N19" s="52"/>
      <c r="O19" s="97"/>
      <c r="P19" s="83"/>
    </row>
    <row r="20" spans="1:16" s="15" customFormat="1" ht="28" customHeight="1">
      <c r="A20" s="24"/>
      <c r="B20" s="72"/>
      <c r="C20" s="41"/>
      <c r="D20" s="32"/>
      <c r="E20" s="52"/>
      <c r="F20" s="41"/>
      <c r="G20" s="52"/>
      <c r="H20" s="97"/>
      <c r="I20" s="14"/>
      <c r="J20" s="41"/>
      <c r="K20" s="32"/>
      <c r="L20" s="52"/>
      <c r="M20" s="41"/>
      <c r="N20" s="52"/>
      <c r="O20" s="97"/>
      <c r="P20" s="83"/>
    </row>
    <row r="21" spans="1:16" s="15" customFormat="1" ht="28" customHeight="1">
      <c r="A21" s="24"/>
      <c r="B21" s="72"/>
      <c r="C21" s="41"/>
      <c r="D21" s="32"/>
      <c r="E21" s="52"/>
      <c r="F21" s="41"/>
      <c r="G21" s="52"/>
      <c r="H21" s="97"/>
      <c r="I21" s="14"/>
      <c r="J21" s="41"/>
      <c r="K21" s="32"/>
      <c r="L21" s="52"/>
      <c r="M21" s="41"/>
      <c r="N21" s="52"/>
      <c r="O21" s="97"/>
      <c r="P21" s="83"/>
    </row>
    <row r="22" spans="1:16" ht="28" customHeight="1">
      <c r="A22" s="17" t="s">
        <v>9</v>
      </c>
      <c r="B22" s="70"/>
      <c r="C22" s="29"/>
      <c r="D22" s="11"/>
      <c r="E22" s="46"/>
      <c r="F22" s="29"/>
      <c r="G22" s="46"/>
      <c r="H22" s="93">
        <f>SUM(H18:H21)</f>
        <v>0</v>
      </c>
      <c r="I22" s="12"/>
      <c r="J22" s="29"/>
      <c r="K22" s="11"/>
      <c r="L22" s="46"/>
      <c r="M22" s="29"/>
      <c r="N22" s="46"/>
      <c r="O22" s="93">
        <f>SUM(O18:O21)</f>
        <v>0</v>
      </c>
      <c r="P22" s="77">
        <f>H22+O22</f>
        <v>0</v>
      </c>
    </row>
    <row r="23" spans="1:16" ht="28" customHeight="1">
      <c r="A23" s="9" t="s">
        <v>39</v>
      </c>
      <c r="B23" s="71"/>
      <c r="C23" s="38"/>
      <c r="D23" s="61"/>
      <c r="E23" s="49"/>
      <c r="F23" s="38"/>
      <c r="G23" s="49"/>
      <c r="H23" s="94"/>
      <c r="I23" s="6"/>
      <c r="J23" s="38"/>
      <c r="K23" s="61"/>
      <c r="L23" s="49"/>
      <c r="M23" s="38"/>
      <c r="N23" s="49"/>
      <c r="O23" s="94"/>
      <c r="P23" s="82"/>
    </row>
    <row r="24" spans="1:16" ht="28" customHeight="1">
      <c r="C24" s="29"/>
      <c r="D24" s="11"/>
      <c r="E24" s="46"/>
      <c r="F24" s="29"/>
      <c r="G24" s="46"/>
      <c r="H24" s="98"/>
      <c r="I24" s="11"/>
      <c r="J24" s="29"/>
      <c r="K24" s="11"/>
      <c r="L24" s="46"/>
      <c r="M24" s="29"/>
      <c r="N24" s="46"/>
      <c r="O24" s="98"/>
      <c r="P24" s="84"/>
    </row>
    <row r="25" spans="1:16" ht="28" customHeight="1">
      <c r="A25" s="23"/>
      <c r="C25" s="29"/>
      <c r="D25" s="11"/>
      <c r="E25" s="46"/>
      <c r="F25" s="29"/>
      <c r="G25" s="46"/>
      <c r="H25" s="98"/>
      <c r="I25" s="11"/>
      <c r="J25" s="29"/>
      <c r="K25" s="11"/>
      <c r="L25" s="46"/>
      <c r="M25" s="29"/>
      <c r="N25" s="46"/>
      <c r="O25" s="98"/>
      <c r="P25" s="84"/>
    </row>
    <row r="26" spans="1:16" ht="28" customHeight="1">
      <c r="A26" s="23"/>
      <c r="C26" s="29"/>
      <c r="D26" s="11"/>
      <c r="E26" s="46"/>
      <c r="F26" s="29"/>
      <c r="G26" s="46"/>
      <c r="H26" s="98"/>
      <c r="I26" s="11"/>
      <c r="J26" s="29"/>
      <c r="K26" s="11"/>
      <c r="L26" s="46"/>
      <c r="M26" s="29"/>
      <c r="N26" s="46"/>
      <c r="O26" s="98"/>
      <c r="P26" s="84"/>
    </row>
    <row r="27" spans="1:16" ht="28" customHeight="1">
      <c r="C27" s="29"/>
      <c r="D27" s="11"/>
      <c r="E27" s="46"/>
      <c r="F27" s="29"/>
      <c r="G27" s="46"/>
      <c r="H27" s="98"/>
      <c r="I27" s="11"/>
      <c r="J27" s="29"/>
      <c r="K27" s="11"/>
      <c r="L27" s="46"/>
      <c r="M27" s="29"/>
      <c r="N27" s="46"/>
      <c r="O27" s="98"/>
      <c r="P27" s="84"/>
    </row>
    <row r="28" spans="1:16" ht="28" customHeight="1">
      <c r="A28" s="17" t="s">
        <v>20</v>
      </c>
      <c r="C28" s="29"/>
      <c r="D28" s="11"/>
      <c r="E28" s="46"/>
      <c r="F28" s="29"/>
      <c r="G28" s="46"/>
      <c r="H28" s="98">
        <f>SUM(H24:H27)</f>
        <v>0</v>
      </c>
      <c r="I28" s="11"/>
      <c r="J28" s="29"/>
      <c r="K28" s="11"/>
      <c r="L28" s="46"/>
      <c r="M28" s="29"/>
      <c r="N28" s="46"/>
      <c r="O28" s="98">
        <f>SUM(O24:O27)</f>
        <v>0</v>
      </c>
      <c r="P28" s="77">
        <f>H28+O28</f>
        <v>0</v>
      </c>
    </row>
    <row r="29" spans="1:16" ht="28" customHeight="1">
      <c r="A29" s="9" t="s">
        <v>40</v>
      </c>
      <c r="B29" s="71"/>
      <c r="C29" s="38"/>
      <c r="D29" s="61"/>
      <c r="E29" s="49"/>
      <c r="F29" s="38"/>
      <c r="G29" s="49"/>
      <c r="H29" s="94"/>
      <c r="I29" s="6"/>
      <c r="J29" s="38"/>
      <c r="K29" s="61"/>
      <c r="L29" s="49"/>
      <c r="M29" s="38"/>
      <c r="N29" s="49"/>
      <c r="O29" s="94"/>
      <c r="P29" s="82"/>
    </row>
    <row r="30" spans="1:16" ht="28" customHeight="1">
      <c r="C30" s="29"/>
      <c r="D30" s="11"/>
      <c r="E30" s="46"/>
      <c r="F30" s="29"/>
      <c r="G30" s="46"/>
      <c r="H30" s="98"/>
      <c r="I30" s="11"/>
      <c r="J30" s="29"/>
      <c r="K30" s="11"/>
      <c r="L30" s="46"/>
      <c r="M30" s="29"/>
      <c r="N30" s="46"/>
      <c r="O30" s="98"/>
      <c r="P30" s="84"/>
    </row>
    <row r="31" spans="1:16" ht="28" customHeight="1">
      <c r="C31" s="29"/>
      <c r="D31" s="11"/>
      <c r="E31" s="46"/>
      <c r="F31" s="29"/>
      <c r="G31" s="46"/>
      <c r="H31" s="98"/>
      <c r="I31" s="11"/>
      <c r="J31" s="29"/>
      <c r="K31" s="11"/>
      <c r="L31" s="46"/>
      <c r="M31" s="29"/>
      <c r="N31" s="46"/>
      <c r="O31" s="98"/>
      <c r="P31" s="84"/>
    </row>
    <row r="32" spans="1:16" ht="28" customHeight="1">
      <c r="C32" s="29"/>
      <c r="D32" s="11"/>
      <c r="E32" s="46"/>
      <c r="F32" s="29"/>
      <c r="G32" s="46"/>
      <c r="H32" s="98"/>
      <c r="I32" s="11"/>
      <c r="J32" s="29"/>
      <c r="K32" s="11"/>
      <c r="L32" s="46"/>
      <c r="M32" s="29"/>
      <c r="N32" s="46"/>
      <c r="O32" s="98"/>
      <c r="P32" s="84"/>
    </row>
    <row r="33" spans="1:16" ht="28" customHeight="1">
      <c r="C33" s="29"/>
      <c r="D33" s="11"/>
      <c r="E33" s="46"/>
      <c r="F33" s="29"/>
      <c r="G33" s="46"/>
      <c r="H33" s="98"/>
      <c r="I33" s="11"/>
      <c r="J33" s="29"/>
      <c r="K33" s="11"/>
      <c r="L33" s="46"/>
      <c r="M33" s="29"/>
      <c r="N33" s="46"/>
      <c r="O33" s="98"/>
      <c r="P33" s="84"/>
    </row>
    <row r="34" spans="1:16" ht="28" customHeight="1">
      <c r="A34" s="17" t="s">
        <v>21</v>
      </c>
      <c r="C34" s="29"/>
      <c r="D34" s="11"/>
      <c r="E34" s="46"/>
      <c r="F34" s="29"/>
      <c r="G34" s="46"/>
      <c r="H34" s="98">
        <f>SUM(H30:H33)</f>
        <v>0</v>
      </c>
      <c r="I34" s="11"/>
      <c r="J34" s="29"/>
      <c r="K34" s="11"/>
      <c r="L34" s="46"/>
      <c r="M34" s="29"/>
      <c r="N34" s="46"/>
      <c r="O34" s="98">
        <f>SUM(O30:O33)</f>
        <v>0</v>
      </c>
      <c r="P34" s="77">
        <f>H34+O34</f>
        <v>0</v>
      </c>
    </row>
    <row r="35" spans="1:16" ht="28" customHeight="1">
      <c r="A35" s="9" t="s">
        <v>22</v>
      </c>
      <c r="B35" s="71"/>
      <c r="C35" s="38"/>
      <c r="D35" s="61"/>
      <c r="E35" s="49"/>
      <c r="F35" s="38"/>
      <c r="G35" s="49"/>
      <c r="H35" s="94"/>
      <c r="I35" s="6"/>
      <c r="J35" s="38"/>
      <c r="K35" s="61"/>
      <c r="L35" s="49"/>
      <c r="M35" s="38"/>
      <c r="N35" s="49"/>
      <c r="O35" s="94"/>
      <c r="P35" s="82"/>
    </row>
    <row r="36" spans="1:16" ht="28" customHeight="1">
      <c r="A36" s="17"/>
      <c r="C36" s="29"/>
      <c r="D36" s="11"/>
      <c r="E36" s="46"/>
      <c r="F36" s="29"/>
      <c r="G36" s="46"/>
      <c r="H36" s="98"/>
      <c r="I36" s="11"/>
      <c r="J36" s="29"/>
      <c r="K36" s="11"/>
      <c r="L36" s="46"/>
      <c r="M36" s="29"/>
      <c r="N36" s="46"/>
      <c r="O36" s="98"/>
      <c r="P36" s="84"/>
    </row>
    <row r="37" spans="1:16" ht="28" customHeight="1">
      <c r="A37" s="17"/>
      <c r="C37" s="29"/>
      <c r="D37" s="11"/>
      <c r="E37" s="46"/>
      <c r="F37" s="29"/>
      <c r="G37" s="46"/>
      <c r="H37" s="98"/>
      <c r="I37" s="11"/>
      <c r="J37" s="29"/>
      <c r="K37" s="11"/>
      <c r="L37" s="46"/>
      <c r="M37" s="29"/>
      <c r="N37" s="46"/>
      <c r="O37" s="98"/>
      <c r="P37" s="84"/>
    </row>
    <row r="38" spans="1:16" ht="28" customHeight="1">
      <c r="A38" s="17"/>
      <c r="C38" s="29"/>
      <c r="D38" s="11"/>
      <c r="E38" s="46"/>
      <c r="F38" s="29"/>
      <c r="G38" s="46"/>
      <c r="H38" s="98"/>
      <c r="I38" s="11"/>
      <c r="J38" s="29"/>
      <c r="K38" s="11"/>
      <c r="L38" s="46"/>
      <c r="M38" s="29"/>
      <c r="N38" s="46"/>
      <c r="O38" s="98"/>
      <c r="P38" s="84"/>
    </row>
    <row r="39" spans="1:16" ht="28" customHeight="1">
      <c r="A39" s="17"/>
      <c r="C39" s="29"/>
      <c r="D39" s="11"/>
      <c r="E39" s="46"/>
      <c r="F39" s="29"/>
      <c r="G39" s="46"/>
      <c r="H39" s="98"/>
      <c r="I39" s="11"/>
      <c r="J39" s="29"/>
      <c r="K39" s="11"/>
      <c r="L39" s="46"/>
      <c r="M39" s="29"/>
      <c r="N39" s="46"/>
      <c r="O39" s="98"/>
      <c r="P39" s="84"/>
    </row>
    <row r="40" spans="1:16" ht="28" customHeight="1">
      <c r="A40" s="17" t="s">
        <v>18</v>
      </c>
      <c r="C40" s="29"/>
      <c r="D40" s="11"/>
      <c r="E40" s="46"/>
      <c r="F40" s="29"/>
      <c r="G40" s="46"/>
      <c r="H40" s="98">
        <f>SUM(H36:H39)</f>
        <v>0</v>
      </c>
      <c r="I40" s="11"/>
      <c r="J40" s="29"/>
      <c r="K40" s="11"/>
      <c r="L40" s="46"/>
      <c r="M40" s="29"/>
      <c r="N40" s="46"/>
      <c r="O40" s="98">
        <f>SUM(O36:O39)</f>
        <v>0</v>
      </c>
      <c r="P40" s="77">
        <f>H40+O40</f>
        <v>0</v>
      </c>
    </row>
    <row r="41" spans="1:16" ht="28" customHeight="1">
      <c r="A41" s="27" t="s">
        <v>42</v>
      </c>
      <c r="B41" s="74"/>
      <c r="C41" s="42"/>
      <c r="D41" s="64"/>
      <c r="E41" s="53"/>
      <c r="F41" s="42"/>
      <c r="G41" s="53"/>
      <c r="H41" s="99"/>
      <c r="I41" s="28"/>
      <c r="J41" s="42"/>
      <c r="K41" s="64"/>
      <c r="L41" s="53"/>
      <c r="M41" s="42"/>
      <c r="N41" s="53"/>
      <c r="O41" s="99"/>
      <c r="P41" s="85"/>
    </row>
    <row r="42" spans="1:16" s="14" customFormat="1" ht="28" customHeight="1">
      <c r="A42" s="24"/>
      <c r="B42" s="72"/>
      <c r="C42" s="41"/>
      <c r="D42" s="32"/>
      <c r="E42" s="52"/>
      <c r="F42" s="41"/>
      <c r="G42" s="52"/>
      <c r="H42" s="97"/>
      <c r="J42" s="41"/>
      <c r="K42" s="32"/>
      <c r="L42" s="52"/>
      <c r="M42" s="41"/>
      <c r="N42" s="52"/>
      <c r="O42" s="97"/>
      <c r="P42" s="83"/>
    </row>
    <row r="43" spans="1:16" s="14" customFormat="1" ht="28" customHeight="1">
      <c r="A43" s="24"/>
      <c r="B43" s="72"/>
      <c r="C43" s="41"/>
      <c r="D43" s="32"/>
      <c r="E43" s="52"/>
      <c r="F43" s="41"/>
      <c r="G43" s="52"/>
      <c r="H43" s="97"/>
      <c r="J43" s="41"/>
      <c r="K43" s="32"/>
      <c r="L43" s="52"/>
      <c r="M43" s="41"/>
      <c r="N43" s="52"/>
      <c r="O43" s="97"/>
      <c r="P43" s="83"/>
    </row>
    <row r="44" spans="1:16" s="14" customFormat="1" ht="28" customHeight="1">
      <c r="A44" s="24"/>
      <c r="B44" s="72"/>
      <c r="C44" s="41"/>
      <c r="D44" s="32"/>
      <c r="E44" s="52"/>
      <c r="F44" s="41"/>
      <c r="G44" s="52"/>
      <c r="H44" s="97"/>
      <c r="J44" s="41"/>
      <c r="K44" s="32"/>
      <c r="L44" s="52"/>
      <c r="M44" s="41"/>
      <c r="N44" s="52"/>
      <c r="O44" s="97"/>
      <c r="P44" s="83"/>
    </row>
    <row r="45" spans="1:16" s="14" customFormat="1" ht="28" customHeight="1">
      <c r="A45" s="24"/>
      <c r="B45" s="72"/>
      <c r="C45" s="41"/>
      <c r="D45" s="32"/>
      <c r="E45" s="52"/>
      <c r="F45" s="41"/>
      <c r="G45" s="52"/>
      <c r="H45" s="97"/>
      <c r="J45" s="41"/>
      <c r="K45" s="32"/>
      <c r="L45" s="52"/>
      <c r="M45" s="41"/>
      <c r="N45" s="52"/>
      <c r="O45" s="97"/>
      <c r="P45" s="83"/>
    </row>
    <row r="46" spans="1:16" s="1" customFormat="1" ht="28" customHeight="1" thickBot="1">
      <c r="A46" s="35" t="s">
        <v>19</v>
      </c>
      <c r="B46" s="75"/>
      <c r="C46" s="43"/>
      <c r="D46" s="26"/>
      <c r="E46" s="54"/>
      <c r="F46" s="43"/>
      <c r="G46" s="54"/>
      <c r="H46" s="100">
        <f>SUM(H42:H45)</f>
        <v>0</v>
      </c>
      <c r="I46" s="25"/>
      <c r="J46" s="43"/>
      <c r="K46" s="26"/>
      <c r="L46" s="78"/>
      <c r="M46" s="43"/>
      <c r="N46" s="54"/>
      <c r="O46" s="100">
        <f>SUM(O42:O45)</f>
        <v>0</v>
      </c>
      <c r="P46" s="77">
        <f>H46+O46</f>
        <v>0</v>
      </c>
    </row>
    <row r="47" spans="1:16" ht="28" customHeight="1" thickBot="1">
      <c r="A47" s="127" t="s">
        <v>7</v>
      </c>
      <c r="B47" s="128"/>
      <c r="C47" s="129"/>
      <c r="D47" s="130"/>
      <c r="E47" s="131"/>
      <c r="F47" s="129"/>
      <c r="G47" s="131"/>
      <c r="H47" s="132">
        <f>H46+H40+H34+H28+H22+H55+H16</f>
        <v>0</v>
      </c>
      <c r="I47" s="133"/>
      <c r="J47" s="129"/>
      <c r="K47" s="130"/>
      <c r="L47" s="131"/>
      <c r="M47" s="129"/>
      <c r="N47" s="131"/>
      <c r="O47" s="132">
        <f>O46+O40+O34+O28+O22+O55+O16</f>
        <v>0</v>
      </c>
      <c r="P47" s="134">
        <f>H47+O47</f>
        <v>0</v>
      </c>
    </row>
    <row r="48" spans="1:16" ht="28" customHeight="1" thickBot="1">
      <c r="A48" s="127" t="s">
        <v>23</v>
      </c>
      <c r="B48" s="128"/>
      <c r="C48" s="129"/>
      <c r="D48" s="130"/>
      <c r="E48" s="131"/>
      <c r="F48" s="129"/>
      <c r="G48" s="131"/>
      <c r="H48" s="132">
        <f>Rates!B2*H47</f>
        <v>0</v>
      </c>
      <c r="I48" s="133"/>
      <c r="J48" s="129"/>
      <c r="K48" s="130"/>
      <c r="L48" s="131"/>
      <c r="M48" s="129"/>
      <c r="N48" s="131"/>
      <c r="O48" s="132">
        <f>0.655*O47</f>
        <v>0</v>
      </c>
      <c r="P48" s="135">
        <f>H48+O48</f>
        <v>0</v>
      </c>
    </row>
    <row r="49" spans="1:19" ht="28" customHeight="1">
      <c r="A49" s="164" t="s">
        <v>53</v>
      </c>
      <c r="B49" s="165"/>
      <c r="C49" s="166"/>
      <c r="D49" s="167"/>
      <c r="E49" s="168"/>
      <c r="F49" s="166"/>
      <c r="G49" s="168"/>
      <c r="H49" s="169"/>
      <c r="I49" s="170"/>
      <c r="J49" s="166"/>
      <c r="K49" s="167"/>
      <c r="L49" s="168"/>
      <c r="M49" s="166"/>
      <c r="N49" s="168"/>
      <c r="O49" s="172"/>
      <c r="P49" s="171"/>
    </row>
    <row r="50" spans="1:19" ht="28" customHeight="1">
      <c r="A50" s="8" t="s">
        <v>41</v>
      </c>
      <c r="B50" s="71"/>
      <c r="C50" s="38"/>
      <c r="D50" s="61"/>
      <c r="E50" s="49"/>
      <c r="F50" s="38"/>
      <c r="G50" s="49"/>
      <c r="H50" s="94"/>
      <c r="I50" s="6"/>
      <c r="J50" s="38"/>
      <c r="K50" s="61"/>
      <c r="L50" s="49"/>
      <c r="M50" s="38"/>
      <c r="N50" s="49"/>
      <c r="O50" s="101"/>
      <c r="P50" s="80"/>
      <c r="Q50" s="15"/>
      <c r="R50" s="15"/>
      <c r="S50" s="15"/>
    </row>
    <row r="51" spans="1:19" ht="28" customHeight="1">
      <c r="A51" s="21"/>
      <c r="B51" s="57"/>
      <c r="C51" s="39"/>
      <c r="D51" s="62"/>
      <c r="E51" s="50"/>
      <c r="F51" s="39"/>
      <c r="G51" s="50"/>
      <c r="H51" s="95"/>
      <c r="I51" s="30"/>
      <c r="J51" s="39"/>
      <c r="K51" s="62"/>
      <c r="L51" s="50"/>
      <c r="M51" s="39"/>
      <c r="N51" s="50"/>
      <c r="O51" s="102"/>
      <c r="P51" s="81"/>
      <c r="Q51" s="15"/>
      <c r="R51" s="15"/>
      <c r="S51" s="15"/>
    </row>
    <row r="52" spans="1:19" ht="28" customHeight="1">
      <c r="A52" s="21"/>
      <c r="B52" s="57"/>
      <c r="C52" s="39"/>
      <c r="D52" s="62"/>
      <c r="E52" s="50"/>
      <c r="F52" s="39"/>
      <c r="G52" s="50"/>
      <c r="H52" s="95"/>
      <c r="I52" s="30"/>
      <c r="J52" s="39"/>
      <c r="K52" s="62"/>
      <c r="L52" s="50"/>
      <c r="M52" s="39"/>
      <c r="N52" s="50"/>
      <c r="O52" s="102"/>
      <c r="P52" s="81"/>
      <c r="Q52" s="15"/>
      <c r="R52" s="15"/>
      <c r="S52" s="15"/>
    </row>
    <row r="53" spans="1:19" ht="28" customHeight="1">
      <c r="A53" s="21"/>
      <c r="B53" s="57"/>
      <c r="C53" s="39"/>
      <c r="D53" s="62"/>
      <c r="E53" s="50"/>
      <c r="F53" s="39"/>
      <c r="G53" s="50"/>
      <c r="H53" s="95"/>
      <c r="I53" s="30"/>
      <c r="J53" s="39"/>
      <c r="K53" s="62"/>
      <c r="L53" s="50"/>
      <c r="M53" s="39"/>
      <c r="N53" s="50"/>
      <c r="O53" s="102"/>
      <c r="P53" s="81"/>
      <c r="Q53" s="15"/>
      <c r="R53" s="15"/>
      <c r="S53" s="15"/>
    </row>
    <row r="54" spans="1:19" s="18" customFormat="1" ht="28" customHeight="1">
      <c r="A54" s="21"/>
      <c r="B54" s="57"/>
      <c r="C54" s="39"/>
      <c r="D54" s="62"/>
      <c r="E54" s="50"/>
      <c r="F54" s="39"/>
      <c r="G54" s="50"/>
      <c r="H54" s="95"/>
      <c r="I54" s="30"/>
      <c r="J54" s="39"/>
      <c r="K54" s="62"/>
      <c r="L54" s="50"/>
      <c r="M54" s="39"/>
      <c r="N54" s="50"/>
      <c r="O54" s="102"/>
      <c r="P54" s="81"/>
    </row>
    <row r="55" spans="1:19" ht="28" customHeight="1">
      <c r="A55" s="17" t="s">
        <v>8</v>
      </c>
      <c r="B55" s="70"/>
      <c r="C55" s="40"/>
      <c r="D55" s="63"/>
      <c r="E55" s="51"/>
      <c r="F55" s="40"/>
      <c r="G55" s="51"/>
      <c r="H55" s="96">
        <f>SUM(H51:H54)</f>
        <v>0</v>
      </c>
      <c r="I55" s="31"/>
      <c r="J55" s="40"/>
      <c r="K55" s="63"/>
      <c r="L55" s="51"/>
      <c r="M55" s="40"/>
      <c r="N55" s="51"/>
      <c r="O55" s="96">
        <f>SUM(O51:O54)</f>
        <v>0</v>
      </c>
      <c r="P55" s="77">
        <f>H55+O55</f>
        <v>0</v>
      </c>
    </row>
    <row r="56" spans="1:19" ht="28" customHeight="1">
      <c r="A56" s="27" t="s">
        <v>43</v>
      </c>
      <c r="B56" s="74"/>
      <c r="C56" s="42"/>
      <c r="D56" s="64"/>
      <c r="E56" s="53"/>
      <c r="F56" s="42"/>
      <c r="G56" s="53"/>
      <c r="H56" s="99"/>
      <c r="I56" s="28"/>
      <c r="J56" s="42"/>
      <c r="K56" s="64"/>
      <c r="L56" s="53"/>
      <c r="M56" s="42"/>
      <c r="N56" s="53"/>
      <c r="O56" s="99"/>
      <c r="P56" s="85"/>
    </row>
    <row r="57" spans="1:19" ht="28" customHeight="1">
      <c r="A57" s="24"/>
      <c r="B57" s="72"/>
      <c r="C57" s="41"/>
      <c r="D57" s="32"/>
      <c r="E57" s="52"/>
      <c r="F57" s="41"/>
      <c r="G57" s="52"/>
      <c r="H57" s="97"/>
      <c r="I57" s="14"/>
      <c r="J57" s="41"/>
      <c r="K57" s="32"/>
      <c r="L57" s="52"/>
      <c r="M57" s="41"/>
      <c r="N57" s="52"/>
      <c r="O57" s="97"/>
      <c r="P57" s="83"/>
    </row>
    <row r="58" spans="1:19" ht="28" customHeight="1">
      <c r="A58" s="24"/>
      <c r="B58" s="72"/>
      <c r="C58" s="41"/>
      <c r="D58" s="32"/>
      <c r="E58" s="52"/>
      <c r="F58" s="41"/>
      <c r="G58" s="52"/>
      <c r="H58" s="97"/>
      <c r="I58" s="14"/>
      <c r="J58" s="41"/>
      <c r="K58" s="32"/>
      <c r="L58" s="52"/>
      <c r="M58" s="41"/>
      <c r="N58" s="52"/>
      <c r="O58" s="97"/>
      <c r="P58" s="83"/>
    </row>
    <row r="59" spans="1:19" ht="28" customHeight="1">
      <c r="A59" s="24"/>
      <c r="B59" s="72"/>
      <c r="C59" s="41"/>
      <c r="D59" s="32"/>
      <c r="E59" s="52"/>
      <c r="F59" s="41"/>
      <c r="G59" s="52"/>
      <c r="H59" s="97"/>
      <c r="I59" s="14"/>
      <c r="J59" s="41"/>
      <c r="K59" s="32"/>
      <c r="L59" s="52"/>
      <c r="M59" s="41"/>
      <c r="N59" s="52"/>
      <c r="O59" s="97"/>
      <c r="P59" s="83"/>
    </row>
    <row r="60" spans="1:19" ht="28" customHeight="1">
      <c r="A60" s="24"/>
      <c r="B60" s="72"/>
      <c r="C60" s="41"/>
      <c r="D60" s="32"/>
      <c r="E60" s="52"/>
      <c r="F60" s="41"/>
      <c r="G60" s="52"/>
      <c r="H60" s="97"/>
      <c r="I60" s="14"/>
      <c r="J60" s="41"/>
      <c r="K60" s="32"/>
      <c r="L60" s="52"/>
      <c r="M60" s="41"/>
      <c r="N60" s="52"/>
      <c r="O60" s="97"/>
      <c r="P60" s="83"/>
    </row>
    <row r="61" spans="1:19" ht="28" customHeight="1" thickBot="1">
      <c r="A61" s="35" t="s">
        <v>19</v>
      </c>
      <c r="B61" s="75"/>
      <c r="C61" s="43"/>
      <c r="D61" s="26"/>
      <c r="E61" s="54"/>
      <c r="F61" s="43"/>
      <c r="G61" s="54"/>
      <c r="H61" s="100">
        <f>SUM(H57:H60)</f>
        <v>0</v>
      </c>
      <c r="I61" s="25"/>
      <c r="J61" s="43"/>
      <c r="K61" s="26"/>
      <c r="L61" s="78"/>
      <c r="M61" s="43"/>
      <c r="N61" s="54"/>
      <c r="O61" s="100">
        <f>SUM(O57:O60)</f>
        <v>0</v>
      </c>
      <c r="P61" s="126">
        <f>H61+O61</f>
        <v>0</v>
      </c>
    </row>
    <row r="62" spans="1:19" ht="28" customHeight="1" thickBot="1">
      <c r="A62" s="33" t="s">
        <v>17</v>
      </c>
      <c r="B62" s="76"/>
      <c r="C62" s="44"/>
      <c r="D62" s="65"/>
      <c r="E62" s="55"/>
      <c r="F62" s="44"/>
      <c r="G62" s="55"/>
      <c r="H62" s="88">
        <f>H47+H48+H55+H61</f>
        <v>0</v>
      </c>
      <c r="I62" s="34"/>
      <c r="J62" s="44"/>
      <c r="K62" s="65"/>
      <c r="L62" s="55"/>
      <c r="M62" s="44"/>
      <c r="N62" s="55"/>
      <c r="O62" s="88">
        <f>O47+O48+O55+O61</f>
        <v>0</v>
      </c>
      <c r="P62" s="86">
        <f>H62+O62</f>
        <v>0</v>
      </c>
    </row>
  </sheetData>
  <mergeCells count="2">
    <mergeCell ref="C6:H6"/>
    <mergeCell ref="J6:O6"/>
  </mergeCells>
  <pageMargins left="0.7" right="0.7" top="0.75" bottom="0.75" header="0.3" footer="0.3"/>
  <pageSetup orientation="portrait" r:id="rId1"/>
  <ignoredErrors>
    <ignoredError sqref="M9:M15" 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6AAFB-EB3B-411C-8145-8FA32B350B6A}">
  <dimension ref="A1:K62"/>
  <sheetViews>
    <sheetView zoomScale="50" zoomScaleNormal="50" workbookViewId="0">
      <pane xSplit="1" ySplit="5" topLeftCell="B54" activePane="bottomRight" state="frozen"/>
      <selection pane="topRight" activeCell="B1" sqref="B1"/>
      <selection pane="bottomLeft" activeCell="A3" sqref="A3"/>
      <selection pane="bottomRight" activeCell="D9" sqref="D9"/>
    </sheetView>
  </sheetViews>
  <sheetFormatPr defaultColWidth="10.6640625" defaultRowHeight="28" customHeight="1"/>
  <cols>
    <col min="1" max="1" width="48.33203125" style="10" customWidth="1"/>
    <col min="2" max="2" width="12.6640625" style="73" customWidth="1"/>
    <col min="3" max="3" width="9.83203125" style="45" customWidth="1"/>
    <col min="4" max="4" width="16.1640625" style="13" customWidth="1"/>
    <col min="5" max="5" width="18.1640625" style="56" customWidth="1"/>
    <col min="6" max="6" width="21.6640625" style="45" customWidth="1"/>
    <col min="7" max="7" width="17.33203125" style="56" customWidth="1"/>
    <col min="8" max="8" width="14.83203125" style="89" customWidth="1"/>
  </cols>
  <sheetData>
    <row r="1" spans="1:8" s="205" customFormat="1" ht="28" customHeight="1">
      <c r="A1" s="180" t="s">
        <v>59</v>
      </c>
      <c r="B1" s="203"/>
      <c r="C1" s="203"/>
      <c r="D1" s="204"/>
      <c r="E1" s="204"/>
      <c r="F1" s="204"/>
      <c r="G1" s="204"/>
      <c r="H1" s="208"/>
    </row>
    <row r="2" spans="1:8" s="206" customFormat="1" ht="28" customHeight="1">
      <c r="A2" s="180" t="s">
        <v>60</v>
      </c>
      <c r="B2" s="203"/>
      <c r="C2" s="203"/>
      <c r="D2" s="204"/>
      <c r="E2" s="204"/>
      <c r="F2" s="204"/>
      <c r="G2" s="204"/>
      <c r="H2" s="208"/>
    </row>
    <row r="3" spans="1:8" s="206" customFormat="1" ht="28" customHeight="1">
      <c r="A3" s="180" t="s">
        <v>61</v>
      </c>
      <c r="B3" s="203"/>
      <c r="C3" s="203"/>
      <c r="D3" s="204"/>
      <c r="E3" s="204"/>
      <c r="F3" s="204"/>
      <c r="G3" s="204"/>
      <c r="H3" s="208"/>
    </row>
    <row r="4" spans="1:8" s="206" customFormat="1" ht="28" customHeight="1">
      <c r="A4" s="180" t="s">
        <v>62</v>
      </c>
      <c r="B4" s="203"/>
      <c r="C4" s="203"/>
      <c r="D4" s="204"/>
      <c r="E4" s="204"/>
      <c r="F4" s="204"/>
      <c r="G4" s="204"/>
      <c r="H4" s="208"/>
    </row>
    <row r="5" spans="1:8" s="207" customFormat="1" ht="28" customHeight="1">
      <c r="A5" s="180" t="s">
        <v>63</v>
      </c>
      <c r="B5" s="203"/>
      <c r="C5" s="203"/>
      <c r="D5" s="204"/>
      <c r="E5" s="204"/>
      <c r="F5" s="204"/>
      <c r="G5" s="204"/>
      <c r="H5" s="208"/>
    </row>
    <row r="6" spans="1:8" ht="28" customHeight="1">
      <c r="A6" s="24"/>
      <c r="B6" s="211" t="s">
        <v>64</v>
      </c>
      <c r="C6" s="211"/>
      <c r="D6" s="211"/>
      <c r="E6" s="211"/>
      <c r="F6" s="211"/>
      <c r="G6" s="211"/>
      <c r="H6" s="211"/>
    </row>
    <row r="7" spans="1:8" ht="28" customHeight="1">
      <c r="A7" s="188"/>
      <c r="B7" s="173" t="s">
        <v>11</v>
      </c>
      <c r="C7" s="174" t="s">
        <v>1</v>
      </c>
      <c r="D7" s="175" t="s">
        <v>0</v>
      </c>
      <c r="E7" s="176" t="s">
        <v>2</v>
      </c>
      <c r="F7" s="174" t="s">
        <v>3</v>
      </c>
      <c r="G7" s="176" t="s">
        <v>5</v>
      </c>
      <c r="H7" s="177" t="s">
        <v>57</v>
      </c>
    </row>
    <row r="8" spans="1:8" ht="28" customHeight="1">
      <c r="A8" s="7" t="s">
        <v>58</v>
      </c>
      <c r="B8" s="68"/>
      <c r="C8" s="37"/>
      <c r="D8" s="60"/>
      <c r="E8" s="48"/>
      <c r="F8" s="37"/>
      <c r="G8" s="48"/>
      <c r="H8" s="92"/>
    </row>
    <row r="9" spans="1:8" ht="28" customHeight="1">
      <c r="A9" s="19" t="s">
        <v>48</v>
      </c>
      <c r="B9" s="69"/>
      <c r="C9" s="29">
        <f>B9/2080</f>
        <v>0</v>
      </c>
      <c r="D9" s="11"/>
      <c r="E9" s="46">
        <f>D9*C9</f>
        <v>0</v>
      </c>
      <c r="F9" s="29">
        <f>Rates!$B$3</f>
        <v>0.30499999999999999</v>
      </c>
      <c r="G9" s="46">
        <f>E9*F9</f>
        <v>0</v>
      </c>
      <c r="H9" s="93">
        <f>E9+G9</f>
        <v>0</v>
      </c>
    </row>
    <row r="10" spans="1:8" ht="28" customHeight="1">
      <c r="A10" s="19" t="s">
        <v>49</v>
      </c>
      <c r="B10" s="69"/>
      <c r="C10" s="29">
        <f t="shared" ref="C10:C15" si="0">B10/2080</f>
        <v>0</v>
      </c>
      <c r="D10" s="11"/>
      <c r="E10" s="46">
        <f t="shared" ref="E10:E15" si="1">D10*C10</f>
        <v>0</v>
      </c>
      <c r="F10" s="29">
        <f>Rates!$B$3</f>
        <v>0.30499999999999999</v>
      </c>
      <c r="G10" s="46">
        <f t="shared" ref="G10:G15" si="2">E10*F10</f>
        <v>0</v>
      </c>
      <c r="H10" s="93">
        <f>E10+G10</f>
        <v>0</v>
      </c>
    </row>
    <row r="11" spans="1:8" ht="28" customHeight="1">
      <c r="A11" s="19" t="s">
        <v>50</v>
      </c>
      <c r="B11" s="69"/>
      <c r="C11" s="29">
        <f t="shared" si="0"/>
        <v>0</v>
      </c>
      <c r="D11" s="11"/>
      <c r="E11" s="46">
        <f t="shared" si="1"/>
        <v>0</v>
      </c>
      <c r="F11" s="29">
        <f>Rates!$B$3</f>
        <v>0.30499999999999999</v>
      </c>
      <c r="G11" s="46">
        <f t="shared" si="2"/>
        <v>0</v>
      </c>
      <c r="H11" s="93">
        <f t="shared" ref="H11:H15" si="3">E11+G11</f>
        <v>0</v>
      </c>
    </row>
    <row r="12" spans="1:8" ht="28" customHeight="1">
      <c r="A12" s="19" t="s">
        <v>51</v>
      </c>
      <c r="B12" s="69"/>
      <c r="C12" s="29">
        <f t="shared" si="0"/>
        <v>0</v>
      </c>
      <c r="D12" s="11"/>
      <c r="E12" s="46">
        <f t="shared" si="1"/>
        <v>0</v>
      </c>
      <c r="F12" s="29">
        <f>Rates!$B$3</f>
        <v>0.30499999999999999</v>
      </c>
      <c r="G12" s="46">
        <f t="shared" si="2"/>
        <v>0</v>
      </c>
      <c r="H12" s="93">
        <f t="shared" si="3"/>
        <v>0</v>
      </c>
    </row>
    <row r="13" spans="1:8" ht="28" customHeight="1">
      <c r="A13" s="19" t="s">
        <v>52</v>
      </c>
      <c r="B13" s="69"/>
      <c r="C13" s="29">
        <f t="shared" si="0"/>
        <v>0</v>
      </c>
      <c r="D13" s="11"/>
      <c r="E13" s="46">
        <f t="shared" si="1"/>
        <v>0</v>
      </c>
      <c r="F13" s="29">
        <f>Rates!$B$3</f>
        <v>0.30499999999999999</v>
      </c>
      <c r="G13" s="46">
        <f t="shared" si="2"/>
        <v>0</v>
      </c>
      <c r="H13" s="93">
        <f t="shared" si="3"/>
        <v>0</v>
      </c>
    </row>
    <row r="14" spans="1:8" ht="28" customHeight="1">
      <c r="A14" s="20"/>
      <c r="B14" s="69"/>
      <c r="C14" s="29">
        <f t="shared" si="0"/>
        <v>0</v>
      </c>
      <c r="D14" s="11"/>
      <c r="E14" s="46">
        <f t="shared" si="1"/>
        <v>0</v>
      </c>
      <c r="F14" s="29">
        <f>Rates!$B$3</f>
        <v>0.30499999999999999</v>
      </c>
      <c r="G14" s="46">
        <f t="shared" si="2"/>
        <v>0</v>
      </c>
      <c r="H14" s="93">
        <f t="shared" si="3"/>
        <v>0</v>
      </c>
    </row>
    <row r="15" spans="1:8" ht="28" customHeight="1">
      <c r="A15" s="19"/>
      <c r="B15" s="69"/>
      <c r="C15" s="29">
        <f t="shared" si="0"/>
        <v>0</v>
      </c>
      <c r="D15" s="11"/>
      <c r="E15" s="46">
        <f t="shared" si="1"/>
        <v>0</v>
      </c>
      <c r="F15" s="29">
        <f>Rates!$B$3</f>
        <v>0.30499999999999999</v>
      </c>
      <c r="G15" s="46">
        <f t="shared" si="2"/>
        <v>0</v>
      </c>
      <c r="H15" s="93">
        <f t="shared" si="3"/>
        <v>0</v>
      </c>
    </row>
    <row r="16" spans="1:8" s="15" customFormat="1" ht="28" customHeight="1">
      <c r="A16" s="17" t="s">
        <v>10</v>
      </c>
      <c r="B16" s="70"/>
      <c r="C16" s="29"/>
      <c r="D16" s="11"/>
      <c r="E16" s="46"/>
      <c r="F16" s="29"/>
      <c r="G16" s="46"/>
      <c r="H16" s="93">
        <f>SUM(H9:H15)</f>
        <v>0</v>
      </c>
    </row>
    <row r="17" spans="1:8" s="15" customFormat="1" ht="28" customHeight="1">
      <c r="A17" s="9" t="s">
        <v>6</v>
      </c>
      <c r="B17" s="71"/>
      <c r="C17" s="38"/>
      <c r="D17" s="61"/>
      <c r="E17" s="49"/>
      <c r="F17" s="38"/>
      <c r="G17" s="49"/>
      <c r="H17" s="94"/>
    </row>
    <row r="18" spans="1:8" s="15" customFormat="1" ht="28" customHeight="1">
      <c r="A18" s="24"/>
      <c r="B18" s="72"/>
      <c r="C18" s="41"/>
      <c r="D18" s="32"/>
      <c r="E18" s="52"/>
      <c r="F18" s="41"/>
      <c r="G18" s="52"/>
      <c r="H18" s="97"/>
    </row>
    <row r="19" spans="1:8" s="15" customFormat="1" ht="28" customHeight="1">
      <c r="A19" s="24"/>
      <c r="B19" s="72"/>
      <c r="C19" s="41"/>
      <c r="D19" s="32"/>
      <c r="E19" s="52"/>
      <c r="F19" s="41"/>
      <c r="G19" s="52"/>
      <c r="H19" s="97"/>
    </row>
    <row r="20" spans="1:8" ht="28" customHeight="1">
      <c r="A20" s="24"/>
      <c r="B20" s="72"/>
      <c r="C20" s="41"/>
      <c r="D20" s="32"/>
      <c r="E20" s="52"/>
      <c r="F20" s="41"/>
      <c r="G20" s="52"/>
      <c r="H20" s="97"/>
    </row>
    <row r="21" spans="1:8" ht="28" customHeight="1">
      <c r="A21" s="24"/>
      <c r="B21" s="72"/>
      <c r="C21" s="41"/>
      <c r="D21" s="32"/>
      <c r="E21" s="52"/>
      <c r="F21" s="41"/>
      <c r="G21" s="52"/>
      <c r="H21" s="97"/>
    </row>
    <row r="22" spans="1:8" ht="28" customHeight="1">
      <c r="A22" s="17" t="s">
        <v>9</v>
      </c>
      <c r="B22" s="70"/>
      <c r="C22" s="29"/>
      <c r="D22" s="11"/>
      <c r="E22" s="46"/>
      <c r="F22" s="29"/>
      <c r="G22" s="46"/>
      <c r="H22" s="93">
        <f>SUM(H18:H21)</f>
        <v>0</v>
      </c>
    </row>
    <row r="23" spans="1:8" ht="28" customHeight="1">
      <c r="A23" s="9" t="s">
        <v>39</v>
      </c>
      <c r="B23" s="71"/>
      <c r="C23" s="38"/>
      <c r="D23" s="61"/>
      <c r="E23" s="49"/>
      <c r="F23" s="38"/>
      <c r="G23" s="49"/>
      <c r="H23" s="94"/>
    </row>
    <row r="24" spans="1:8" ht="28" customHeight="1">
      <c r="C24" s="29"/>
      <c r="D24" s="11"/>
      <c r="E24" s="46"/>
      <c r="F24" s="29"/>
      <c r="G24" s="46"/>
      <c r="H24" s="98"/>
    </row>
    <row r="25" spans="1:8" ht="28" customHeight="1">
      <c r="A25" s="23"/>
      <c r="C25" s="29"/>
      <c r="D25" s="11"/>
      <c r="E25" s="46"/>
      <c r="F25" s="29"/>
      <c r="G25" s="46"/>
      <c r="H25" s="98"/>
    </row>
    <row r="26" spans="1:8" ht="28" customHeight="1">
      <c r="A26" s="23"/>
      <c r="C26" s="29"/>
      <c r="D26" s="11"/>
      <c r="E26" s="46"/>
      <c r="F26" s="29"/>
      <c r="G26" s="46"/>
      <c r="H26" s="98"/>
    </row>
    <row r="27" spans="1:8" ht="28" customHeight="1">
      <c r="C27" s="29"/>
      <c r="D27" s="11"/>
      <c r="E27" s="46"/>
      <c r="F27" s="29"/>
      <c r="G27" s="46"/>
      <c r="H27" s="98"/>
    </row>
    <row r="28" spans="1:8" ht="28" customHeight="1">
      <c r="A28" s="17" t="s">
        <v>20</v>
      </c>
      <c r="C28" s="29"/>
      <c r="D28" s="11"/>
      <c r="E28" s="46"/>
      <c r="F28" s="29"/>
      <c r="G28" s="46"/>
      <c r="H28" s="98">
        <f>SUM(H24:H27)</f>
        <v>0</v>
      </c>
    </row>
    <row r="29" spans="1:8" ht="28" customHeight="1">
      <c r="A29" s="9" t="s">
        <v>40</v>
      </c>
      <c r="B29" s="71"/>
      <c r="C29" s="38"/>
      <c r="D29" s="61"/>
      <c r="E29" s="49"/>
      <c r="F29" s="38"/>
      <c r="G29" s="49"/>
      <c r="H29" s="94"/>
    </row>
    <row r="30" spans="1:8" ht="28" customHeight="1">
      <c r="C30" s="29"/>
      <c r="D30" s="11"/>
      <c r="E30" s="46"/>
      <c r="F30" s="29"/>
      <c r="G30" s="46"/>
      <c r="H30" s="98"/>
    </row>
    <row r="31" spans="1:8" ht="28" customHeight="1">
      <c r="C31" s="29"/>
      <c r="D31" s="11"/>
      <c r="E31" s="46"/>
      <c r="F31" s="29"/>
      <c r="G31" s="46"/>
      <c r="H31" s="98"/>
    </row>
    <row r="32" spans="1:8" ht="28" customHeight="1">
      <c r="C32" s="29"/>
      <c r="D32" s="11"/>
      <c r="E32" s="46"/>
      <c r="F32" s="29"/>
      <c r="G32" s="46"/>
      <c r="H32" s="98"/>
    </row>
    <row r="33" spans="1:11" ht="28" customHeight="1">
      <c r="C33" s="29"/>
      <c r="D33" s="11"/>
      <c r="E33" s="46"/>
      <c r="F33" s="29"/>
      <c r="G33" s="46"/>
      <c r="H33" s="98"/>
    </row>
    <row r="34" spans="1:11" ht="28" customHeight="1">
      <c r="A34" s="17" t="s">
        <v>21</v>
      </c>
      <c r="C34" s="29"/>
      <c r="D34" s="11"/>
      <c r="E34" s="46"/>
      <c r="F34" s="29"/>
      <c r="G34" s="46"/>
      <c r="H34" s="98">
        <f>SUM(H30:H33)</f>
        <v>0</v>
      </c>
    </row>
    <row r="35" spans="1:11" ht="28" customHeight="1">
      <c r="A35" s="9" t="s">
        <v>22</v>
      </c>
      <c r="B35" s="71"/>
      <c r="C35" s="38"/>
      <c r="D35" s="61"/>
      <c r="E35" s="49"/>
      <c r="F35" s="38"/>
      <c r="G35" s="49"/>
      <c r="H35" s="94"/>
    </row>
    <row r="36" spans="1:11" ht="28" customHeight="1">
      <c r="A36" s="17"/>
      <c r="C36" s="29"/>
      <c r="D36" s="11"/>
      <c r="E36" s="46"/>
      <c r="F36" s="29"/>
      <c r="G36" s="46"/>
      <c r="H36" s="98"/>
    </row>
    <row r="37" spans="1:11" ht="28" customHeight="1">
      <c r="A37" s="17"/>
      <c r="C37" s="29"/>
      <c r="D37" s="11"/>
      <c r="E37" s="46"/>
      <c r="F37" s="29"/>
      <c r="G37" s="46"/>
      <c r="H37" s="98"/>
    </row>
    <row r="38" spans="1:11" ht="28" customHeight="1">
      <c r="A38" s="17"/>
      <c r="C38" s="29"/>
      <c r="D38" s="11"/>
      <c r="E38" s="46"/>
      <c r="F38" s="29"/>
      <c r="G38" s="46"/>
      <c r="H38" s="98"/>
    </row>
    <row r="39" spans="1:11" ht="28" customHeight="1">
      <c r="A39" s="17"/>
      <c r="C39" s="29"/>
      <c r="D39" s="11"/>
      <c r="E39" s="46"/>
      <c r="F39" s="29"/>
      <c r="G39" s="46"/>
      <c r="H39" s="98"/>
    </row>
    <row r="40" spans="1:11" s="14" customFormat="1" ht="28" customHeight="1">
      <c r="A40" s="17" t="s">
        <v>18</v>
      </c>
      <c r="B40" s="73"/>
      <c r="C40" s="29"/>
      <c r="D40" s="11"/>
      <c r="E40" s="46"/>
      <c r="F40" s="29"/>
      <c r="G40" s="46"/>
      <c r="H40" s="98">
        <f>SUM(H36:H39)</f>
        <v>0</v>
      </c>
    </row>
    <row r="41" spans="1:11" s="14" customFormat="1" ht="28" customHeight="1">
      <c r="A41" s="27" t="s">
        <v>42</v>
      </c>
      <c r="B41" s="74"/>
      <c r="C41" s="42"/>
      <c r="D41" s="64"/>
      <c r="E41" s="53"/>
      <c r="F41" s="42"/>
      <c r="G41" s="53"/>
      <c r="H41" s="99"/>
    </row>
    <row r="42" spans="1:11" s="14" customFormat="1" ht="28" customHeight="1">
      <c r="A42" s="24"/>
      <c r="B42" s="72"/>
      <c r="C42" s="41"/>
      <c r="D42" s="32"/>
      <c r="E42" s="52"/>
      <c r="F42" s="41"/>
      <c r="G42" s="52"/>
      <c r="H42" s="97"/>
    </row>
    <row r="43" spans="1:11" s="14" customFormat="1" ht="28" customHeight="1">
      <c r="A43" s="24"/>
      <c r="B43" s="72"/>
      <c r="C43" s="41"/>
      <c r="D43" s="32"/>
      <c r="E43" s="52"/>
      <c r="F43" s="41"/>
      <c r="G43" s="52"/>
      <c r="H43" s="97"/>
    </row>
    <row r="44" spans="1:11" s="1" customFormat="1" ht="28" customHeight="1">
      <c r="A44" s="24"/>
      <c r="B44" s="72"/>
      <c r="C44" s="41"/>
      <c r="D44" s="32"/>
      <c r="E44" s="52"/>
      <c r="F44" s="41"/>
      <c r="G44" s="52"/>
      <c r="H44" s="97"/>
    </row>
    <row r="45" spans="1:11" ht="28" customHeight="1">
      <c r="A45" s="24"/>
      <c r="B45" s="72"/>
      <c r="C45" s="41"/>
      <c r="D45" s="32"/>
      <c r="E45" s="52"/>
      <c r="F45" s="41"/>
      <c r="G45" s="52"/>
      <c r="H45" s="97"/>
    </row>
    <row r="46" spans="1:11" ht="28" customHeight="1" thickBot="1">
      <c r="A46" s="35" t="s">
        <v>19</v>
      </c>
      <c r="B46" s="75"/>
      <c r="C46" s="43"/>
      <c r="D46" s="26"/>
      <c r="E46" s="54"/>
      <c r="F46" s="43"/>
      <c r="G46" s="54"/>
      <c r="H46" s="100">
        <f>SUM(H42:H45)</f>
        <v>0</v>
      </c>
    </row>
    <row r="47" spans="1:11" ht="28" customHeight="1" thickBot="1">
      <c r="A47" s="127" t="s">
        <v>7</v>
      </c>
      <c r="B47" s="128"/>
      <c r="C47" s="129"/>
      <c r="D47" s="130"/>
      <c r="E47" s="131"/>
      <c r="F47" s="129"/>
      <c r="G47" s="131"/>
      <c r="H47" s="132">
        <f>H46+H40+H34+H28+H22+H55+H16</f>
        <v>0</v>
      </c>
    </row>
    <row r="48" spans="1:11" ht="28" customHeight="1" thickBot="1">
      <c r="A48" s="127" t="s">
        <v>23</v>
      </c>
      <c r="B48" s="128"/>
      <c r="C48" s="129"/>
      <c r="D48" s="130"/>
      <c r="E48" s="131"/>
      <c r="F48" s="129"/>
      <c r="G48" s="131"/>
      <c r="H48" s="132">
        <f>Rates!B2*H47</f>
        <v>0</v>
      </c>
      <c r="I48" s="15"/>
      <c r="J48" s="15"/>
      <c r="K48" s="15"/>
    </row>
    <row r="49" spans="1:11" ht="28" customHeight="1">
      <c r="A49" s="164" t="s">
        <v>53</v>
      </c>
      <c r="B49" s="165"/>
      <c r="C49" s="166"/>
      <c r="D49" s="167"/>
      <c r="E49" s="168"/>
      <c r="F49" s="166"/>
      <c r="G49" s="168"/>
      <c r="H49" s="169"/>
      <c r="I49" s="15"/>
      <c r="J49" s="15"/>
      <c r="K49" s="15"/>
    </row>
    <row r="50" spans="1:11" ht="28" customHeight="1">
      <c r="A50" s="8" t="s">
        <v>41</v>
      </c>
      <c r="B50" s="71"/>
      <c r="C50" s="38"/>
      <c r="D50" s="61"/>
      <c r="E50" s="49"/>
      <c r="F50" s="38"/>
      <c r="G50" s="49"/>
      <c r="H50" s="94"/>
      <c r="I50" s="15"/>
      <c r="J50" s="15"/>
      <c r="K50" s="15"/>
    </row>
    <row r="51" spans="1:11" ht="28" customHeight="1">
      <c r="A51" s="21"/>
      <c r="B51" s="57"/>
      <c r="C51" s="39"/>
      <c r="D51" s="62"/>
      <c r="E51" s="50"/>
      <c r="F51" s="39"/>
      <c r="G51" s="50"/>
      <c r="H51" s="95"/>
      <c r="I51" s="15"/>
      <c r="J51" s="15"/>
      <c r="K51" s="15"/>
    </row>
    <row r="52" spans="1:11" s="18" customFormat="1" ht="28" customHeight="1">
      <c r="A52" s="21"/>
      <c r="B52" s="57"/>
      <c r="C52" s="39"/>
      <c r="D52" s="62"/>
      <c r="E52" s="50"/>
      <c r="F52" s="39"/>
      <c r="G52" s="50"/>
      <c r="H52" s="95"/>
    </row>
    <row r="53" spans="1:11" ht="28" customHeight="1">
      <c r="A53" s="21"/>
      <c r="B53" s="57"/>
      <c r="C53" s="39"/>
      <c r="D53" s="62"/>
      <c r="E53" s="50"/>
      <c r="F53" s="39"/>
      <c r="G53" s="50"/>
      <c r="H53" s="95"/>
    </row>
    <row r="54" spans="1:11" ht="28" customHeight="1">
      <c r="A54" s="21"/>
      <c r="B54" s="57"/>
      <c r="C54" s="39"/>
      <c r="D54" s="62"/>
      <c r="E54" s="50"/>
      <c r="F54" s="39"/>
      <c r="G54" s="50"/>
      <c r="H54" s="95"/>
    </row>
    <row r="55" spans="1:11" ht="28" customHeight="1">
      <c r="A55" s="17" t="s">
        <v>8</v>
      </c>
      <c r="B55" s="70"/>
      <c r="C55" s="40"/>
      <c r="D55" s="63"/>
      <c r="E55" s="51"/>
      <c r="F55" s="40"/>
      <c r="G55" s="51"/>
      <c r="H55" s="96">
        <f>SUM(H51:H54)</f>
        <v>0</v>
      </c>
    </row>
    <row r="56" spans="1:11" ht="28" customHeight="1">
      <c r="A56" s="27" t="s">
        <v>43</v>
      </c>
      <c r="B56" s="74"/>
      <c r="C56" s="42"/>
      <c r="D56" s="64"/>
      <c r="E56" s="53"/>
      <c r="F56" s="42"/>
      <c r="G56" s="53"/>
      <c r="H56" s="99"/>
    </row>
    <row r="57" spans="1:11" ht="28" customHeight="1">
      <c r="A57" s="24"/>
      <c r="B57" s="72"/>
      <c r="C57" s="41"/>
      <c r="D57" s="32"/>
      <c r="E57" s="52"/>
      <c r="F57" s="41"/>
      <c r="G57" s="52"/>
      <c r="H57" s="97"/>
    </row>
    <row r="58" spans="1:11" ht="28" customHeight="1">
      <c r="A58" s="24"/>
      <c r="B58" s="72"/>
      <c r="C58" s="41"/>
      <c r="D58" s="32"/>
      <c r="E58" s="52"/>
      <c r="F58" s="41"/>
      <c r="G58" s="52"/>
      <c r="H58" s="97"/>
    </row>
    <row r="59" spans="1:11" ht="28" customHeight="1">
      <c r="A59" s="24"/>
      <c r="B59" s="72"/>
      <c r="C59" s="41"/>
      <c r="D59" s="32"/>
      <c r="E59" s="52"/>
      <c r="F59" s="41"/>
      <c r="G59" s="52"/>
      <c r="H59" s="97"/>
    </row>
    <row r="60" spans="1:11" ht="28" customHeight="1">
      <c r="A60" s="24"/>
      <c r="B60" s="72"/>
      <c r="C60" s="41"/>
      <c r="D60" s="32"/>
      <c r="E60" s="52"/>
      <c r="F60" s="41"/>
      <c r="G60" s="52"/>
      <c r="H60" s="97"/>
    </row>
    <row r="61" spans="1:11" ht="28" customHeight="1" thickBot="1">
      <c r="A61" s="35" t="s">
        <v>19</v>
      </c>
      <c r="B61" s="75"/>
      <c r="C61" s="43"/>
      <c r="D61" s="26"/>
      <c r="E61" s="54"/>
      <c r="F61" s="43"/>
      <c r="G61" s="54"/>
      <c r="H61" s="100">
        <f>SUM(H57:H60)</f>
        <v>0</v>
      </c>
    </row>
    <row r="62" spans="1:11" ht="28" customHeight="1" thickBot="1">
      <c r="A62" s="33" t="s">
        <v>17</v>
      </c>
      <c r="B62" s="76"/>
      <c r="C62" s="44"/>
      <c r="D62" s="65"/>
      <c r="E62" s="55"/>
      <c r="F62" s="44"/>
      <c r="G62" s="55"/>
      <c r="H62" s="88">
        <f>H47+H48+H55+H61</f>
        <v>0</v>
      </c>
    </row>
  </sheetData>
  <mergeCells count="1">
    <mergeCell ref="B6:H6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2CFC7-BCBF-49AA-BFA6-CF5A28711CBA}">
  <dimension ref="A1:K62"/>
  <sheetViews>
    <sheetView zoomScale="50" zoomScaleNormal="50" workbookViewId="0">
      <pane xSplit="1" ySplit="5" topLeftCell="B6" activePane="bottomRight" state="frozen"/>
      <selection pane="topRight" activeCell="B1" sqref="B1"/>
      <selection pane="bottomLeft" activeCell="A3" sqref="A3"/>
      <selection pane="bottomRight" activeCell="D10" sqref="D10"/>
    </sheetView>
  </sheetViews>
  <sheetFormatPr defaultColWidth="10.6640625" defaultRowHeight="28" customHeight="1"/>
  <cols>
    <col min="1" max="1" width="48.33203125" style="10" customWidth="1"/>
    <col min="2" max="2" width="12.6640625" style="73" customWidth="1"/>
    <col min="3" max="3" width="9.83203125" style="45" customWidth="1"/>
    <col min="4" max="4" width="16.1640625" style="13" customWidth="1"/>
    <col min="5" max="5" width="18.1640625" style="56" customWidth="1"/>
    <col min="6" max="6" width="21.6640625" style="45" customWidth="1"/>
    <col min="7" max="7" width="17.33203125" style="56" customWidth="1"/>
    <col min="8" max="8" width="14.83203125" style="89" customWidth="1"/>
  </cols>
  <sheetData>
    <row r="1" spans="1:8" s="205" customFormat="1" ht="28" customHeight="1">
      <c r="A1" s="180" t="s">
        <v>59</v>
      </c>
      <c r="B1" s="203"/>
      <c r="C1" s="203"/>
      <c r="D1" s="204"/>
      <c r="E1" s="204"/>
      <c r="F1" s="204"/>
      <c r="G1" s="204"/>
      <c r="H1" s="208"/>
    </row>
    <row r="2" spans="1:8" s="206" customFormat="1" ht="28" customHeight="1">
      <c r="A2" s="180" t="s">
        <v>60</v>
      </c>
      <c r="B2" s="203"/>
      <c r="C2" s="203"/>
      <c r="D2" s="204"/>
      <c r="E2" s="204"/>
      <c r="F2" s="204"/>
      <c r="G2" s="204"/>
      <c r="H2" s="208"/>
    </row>
    <row r="3" spans="1:8" s="206" customFormat="1" ht="28" customHeight="1">
      <c r="A3" s="180" t="s">
        <v>61</v>
      </c>
      <c r="B3" s="203"/>
      <c r="C3" s="203"/>
      <c r="D3" s="204"/>
      <c r="E3" s="204"/>
      <c r="F3" s="204"/>
      <c r="G3" s="204"/>
      <c r="H3" s="208"/>
    </row>
    <row r="4" spans="1:8" s="206" customFormat="1" ht="28" customHeight="1">
      <c r="A4" s="180" t="s">
        <v>62</v>
      </c>
      <c r="B4" s="203"/>
      <c r="C4" s="203"/>
      <c r="D4" s="204"/>
      <c r="E4" s="204"/>
      <c r="F4" s="204"/>
      <c r="G4" s="204"/>
      <c r="H4" s="208"/>
    </row>
    <row r="5" spans="1:8" s="207" customFormat="1" ht="28" customHeight="1">
      <c r="A5" s="180" t="s">
        <v>63</v>
      </c>
      <c r="B5" s="203"/>
      <c r="C5" s="203"/>
      <c r="D5" s="204"/>
      <c r="E5" s="204"/>
      <c r="F5" s="204"/>
      <c r="G5" s="204"/>
      <c r="H5" s="208"/>
    </row>
    <row r="6" spans="1:8" ht="28" customHeight="1">
      <c r="A6" s="24"/>
      <c r="B6" s="211" t="s">
        <v>65</v>
      </c>
      <c r="C6" s="211"/>
      <c r="D6" s="211"/>
      <c r="E6" s="211"/>
      <c r="F6" s="211"/>
      <c r="G6" s="211"/>
      <c r="H6" s="211"/>
    </row>
    <row r="7" spans="1:8" ht="28" customHeight="1">
      <c r="A7" s="188"/>
      <c r="B7" s="173" t="s">
        <v>11</v>
      </c>
      <c r="C7" s="174" t="s">
        <v>1</v>
      </c>
      <c r="D7" s="175" t="s">
        <v>0</v>
      </c>
      <c r="E7" s="176" t="s">
        <v>2</v>
      </c>
      <c r="F7" s="174" t="s">
        <v>3</v>
      </c>
      <c r="G7" s="176" t="s">
        <v>5</v>
      </c>
      <c r="H7" s="177" t="s">
        <v>57</v>
      </c>
    </row>
    <row r="8" spans="1:8" ht="28" customHeight="1">
      <c r="A8" s="7" t="s">
        <v>58</v>
      </c>
      <c r="B8" s="68"/>
      <c r="C8" s="37"/>
      <c r="D8" s="60"/>
      <c r="E8" s="48"/>
      <c r="F8" s="37"/>
      <c r="G8" s="48"/>
      <c r="H8" s="92"/>
    </row>
    <row r="9" spans="1:8" ht="28" customHeight="1">
      <c r="A9" s="19" t="s">
        <v>48</v>
      </c>
      <c r="B9" s="69"/>
      <c r="C9" s="29">
        <f>B9/2080</f>
        <v>0</v>
      </c>
      <c r="D9" s="11">
        <f>('Period One'!D9*1.03%)+'Period One'!D9</f>
        <v>0</v>
      </c>
      <c r="E9" s="46">
        <f>D9*C9</f>
        <v>0</v>
      </c>
      <c r="F9" s="29">
        <f>Rates!$B$3</f>
        <v>0.30499999999999999</v>
      </c>
      <c r="G9" s="46">
        <f>E9*F9</f>
        <v>0</v>
      </c>
      <c r="H9" s="93">
        <f>E9+G9</f>
        <v>0</v>
      </c>
    </row>
    <row r="10" spans="1:8" ht="28" customHeight="1">
      <c r="A10" s="19" t="s">
        <v>49</v>
      </c>
      <c r="B10" s="69"/>
      <c r="C10" s="29">
        <f t="shared" ref="C10:C15" si="0">B10/2080</f>
        <v>0</v>
      </c>
      <c r="D10" s="11"/>
      <c r="E10" s="46">
        <f t="shared" ref="E10:E15" si="1">D10*C10</f>
        <v>0</v>
      </c>
      <c r="F10" s="29">
        <f>Rates!$B$3</f>
        <v>0.30499999999999999</v>
      </c>
      <c r="G10" s="46">
        <f t="shared" ref="G10:G15" si="2">E10*F10</f>
        <v>0</v>
      </c>
      <c r="H10" s="93">
        <f>E10+G10</f>
        <v>0</v>
      </c>
    </row>
    <row r="11" spans="1:8" ht="28" customHeight="1">
      <c r="A11" s="19" t="s">
        <v>50</v>
      </c>
      <c r="B11" s="69"/>
      <c r="C11" s="29">
        <f t="shared" si="0"/>
        <v>0</v>
      </c>
      <c r="D11" s="11"/>
      <c r="E11" s="46">
        <f t="shared" si="1"/>
        <v>0</v>
      </c>
      <c r="F11" s="29">
        <f>Rates!$B$3</f>
        <v>0.30499999999999999</v>
      </c>
      <c r="G11" s="46">
        <f t="shared" si="2"/>
        <v>0</v>
      </c>
      <c r="H11" s="93">
        <f t="shared" ref="H11:H15" si="3">E11+G11</f>
        <v>0</v>
      </c>
    </row>
    <row r="12" spans="1:8" ht="28" customHeight="1">
      <c r="A12" s="19" t="s">
        <v>51</v>
      </c>
      <c r="B12" s="69"/>
      <c r="C12" s="29">
        <f t="shared" si="0"/>
        <v>0</v>
      </c>
      <c r="D12" s="11"/>
      <c r="E12" s="46">
        <f t="shared" si="1"/>
        <v>0</v>
      </c>
      <c r="F12" s="29">
        <f>Rates!$B$3</f>
        <v>0.30499999999999999</v>
      </c>
      <c r="G12" s="46">
        <f t="shared" si="2"/>
        <v>0</v>
      </c>
      <c r="H12" s="93">
        <f t="shared" si="3"/>
        <v>0</v>
      </c>
    </row>
    <row r="13" spans="1:8" ht="28" customHeight="1">
      <c r="A13" s="19" t="s">
        <v>52</v>
      </c>
      <c r="B13" s="69"/>
      <c r="C13" s="29">
        <f t="shared" si="0"/>
        <v>0</v>
      </c>
      <c r="D13" s="11"/>
      <c r="E13" s="46">
        <f t="shared" si="1"/>
        <v>0</v>
      </c>
      <c r="F13" s="29">
        <f>Rates!$B$3</f>
        <v>0.30499999999999999</v>
      </c>
      <c r="G13" s="46">
        <f t="shared" si="2"/>
        <v>0</v>
      </c>
      <c r="H13" s="93">
        <f t="shared" si="3"/>
        <v>0</v>
      </c>
    </row>
    <row r="14" spans="1:8" ht="28" customHeight="1">
      <c r="A14" s="20"/>
      <c r="B14" s="69"/>
      <c r="C14" s="29">
        <f t="shared" si="0"/>
        <v>0</v>
      </c>
      <c r="D14" s="11"/>
      <c r="E14" s="46">
        <f t="shared" si="1"/>
        <v>0</v>
      </c>
      <c r="F14" s="29">
        <f>Rates!$B$3</f>
        <v>0.30499999999999999</v>
      </c>
      <c r="G14" s="46">
        <f t="shared" si="2"/>
        <v>0</v>
      </c>
      <c r="H14" s="93">
        <f t="shared" si="3"/>
        <v>0</v>
      </c>
    </row>
    <row r="15" spans="1:8" ht="28" customHeight="1">
      <c r="A15" s="19"/>
      <c r="B15" s="69"/>
      <c r="C15" s="29">
        <f t="shared" si="0"/>
        <v>0</v>
      </c>
      <c r="D15" s="11"/>
      <c r="E15" s="46">
        <f t="shared" si="1"/>
        <v>0</v>
      </c>
      <c r="F15" s="29">
        <f>Rates!$B$3</f>
        <v>0.30499999999999999</v>
      </c>
      <c r="G15" s="46">
        <f t="shared" si="2"/>
        <v>0</v>
      </c>
      <c r="H15" s="93">
        <f t="shared" si="3"/>
        <v>0</v>
      </c>
    </row>
    <row r="16" spans="1:8" s="15" customFormat="1" ht="28" customHeight="1">
      <c r="A16" s="17" t="s">
        <v>10</v>
      </c>
      <c r="B16" s="70"/>
      <c r="C16" s="29"/>
      <c r="D16" s="11"/>
      <c r="E16" s="46"/>
      <c r="F16" s="29"/>
      <c r="G16" s="46"/>
      <c r="H16" s="93">
        <f>SUM(H9:H15)</f>
        <v>0</v>
      </c>
    </row>
    <row r="17" spans="1:8" s="15" customFormat="1" ht="28" customHeight="1">
      <c r="A17" s="9" t="s">
        <v>6</v>
      </c>
      <c r="B17" s="71"/>
      <c r="C17" s="38"/>
      <c r="D17" s="61"/>
      <c r="E17" s="49"/>
      <c r="F17" s="38"/>
      <c r="G17" s="49"/>
      <c r="H17" s="94"/>
    </row>
    <row r="18" spans="1:8" s="15" customFormat="1" ht="28" customHeight="1">
      <c r="A18" s="24"/>
      <c r="B18" s="72"/>
      <c r="C18" s="41"/>
      <c r="D18" s="32"/>
      <c r="E18" s="52"/>
      <c r="F18" s="41"/>
      <c r="G18" s="52"/>
      <c r="H18" s="97"/>
    </row>
    <row r="19" spans="1:8" s="15" customFormat="1" ht="28" customHeight="1">
      <c r="A19" s="24"/>
      <c r="B19" s="72"/>
      <c r="C19" s="41"/>
      <c r="D19" s="32"/>
      <c r="E19" s="52"/>
      <c r="F19" s="41"/>
      <c r="G19" s="52"/>
      <c r="H19" s="97"/>
    </row>
    <row r="20" spans="1:8" ht="28" customHeight="1">
      <c r="A20" s="24"/>
      <c r="B20" s="72"/>
      <c r="C20" s="41"/>
      <c r="D20" s="32"/>
      <c r="E20" s="52"/>
      <c r="F20" s="41"/>
      <c r="G20" s="52"/>
      <c r="H20" s="97"/>
    </row>
    <row r="21" spans="1:8" ht="28" customHeight="1">
      <c r="A21" s="24"/>
      <c r="B21" s="72"/>
      <c r="C21" s="41"/>
      <c r="D21" s="32"/>
      <c r="E21" s="52"/>
      <c r="F21" s="41"/>
      <c r="G21" s="52"/>
      <c r="H21" s="97"/>
    </row>
    <row r="22" spans="1:8" ht="28" customHeight="1">
      <c r="A22" s="17" t="s">
        <v>9</v>
      </c>
      <c r="B22" s="70"/>
      <c r="C22" s="29"/>
      <c r="D22" s="11"/>
      <c r="E22" s="46"/>
      <c r="F22" s="29"/>
      <c r="G22" s="46"/>
      <c r="H22" s="93">
        <f>SUM(H18:H21)</f>
        <v>0</v>
      </c>
    </row>
    <row r="23" spans="1:8" ht="28" customHeight="1">
      <c r="A23" s="9" t="s">
        <v>39</v>
      </c>
      <c r="B23" s="71"/>
      <c r="C23" s="38"/>
      <c r="D23" s="61"/>
      <c r="E23" s="49"/>
      <c r="F23" s="38"/>
      <c r="G23" s="49"/>
      <c r="H23" s="94"/>
    </row>
    <row r="24" spans="1:8" ht="28" customHeight="1">
      <c r="C24" s="29"/>
      <c r="D24" s="11"/>
      <c r="E24" s="46"/>
      <c r="F24" s="29"/>
      <c r="G24" s="46"/>
      <c r="H24" s="98"/>
    </row>
    <row r="25" spans="1:8" ht="28" customHeight="1">
      <c r="A25" s="23"/>
      <c r="C25" s="29"/>
      <c r="D25" s="11"/>
      <c r="E25" s="46"/>
      <c r="F25" s="29"/>
      <c r="G25" s="46"/>
      <c r="H25" s="98"/>
    </row>
    <row r="26" spans="1:8" ht="28" customHeight="1">
      <c r="A26" s="23"/>
      <c r="C26" s="29"/>
      <c r="D26" s="11"/>
      <c r="E26" s="46"/>
      <c r="F26" s="29"/>
      <c r="G26" s="46"/>
      <c r="H26" s="98"/>
    </row>
    <row r="27" spans="1:8" ht="28" customHeight="1">
      <c r="C27" s="29"/>
      <c r="D27" s="11"/>
      <c r="E27" s="46"/>
      <c r="F27" s="29"/>
      <c r="G27" s="46"/>
      <c r="H27" s="98"/>
    </row>
    <row r="28" spans="1:8" ht="28" customHeight="1">
      <c r="A28" s="17" t="s">
        <v>20</v>
      </c>
      <c r="C28" s="29"/>
      <c r="D28" s="11"/>
      <c r="E28" s="46"/>
      <c r="F28" s="29"/>
      <c r="G28" s="46"/>
      <c r="H28" s="98">
        <f>SUM(H24:H27)</f>
        <v>0</v>
      </c>
    </row>
    <row r="29" spans="1:8" ht="28" customHeight="1">
      <c r="A29" s="9" t="s">
        <v>40</v>
      </c>
      <c r="B29" s="71"/>
      <c r="C29" s="38"/>
      <c r="D29" s="61"/>
      <c r="E29" s="49"/>
      <c r="F29" s="38"/>
      <c r="G29" s="49"/>
      <c r="H29" s="94"/>
    </row>
    <row r="30" spans="1:8" ht="28" customHeight="1">
      <c r="C30" s="29"/>
      <c r="D30" s="11"/>
      <c r="E30" s="46"/>
      <c r="F30" s="29"/>
      <c r="G30" s="46"/>
      <c r="H30" s="98"/>
    </row>
    <row r="31" spans="1:8" ht="28" customHeight="1">
      <c r="C31" s="29"/>
      <c r="D31" s="11"/>
      <c r="E31" s="46"/>
      <c r="F31" s="29"/>
      <c r="G31" s="46"/>
      <c r="H31" s="98"/>
    </row>
    <row r="32" spans="1:8" ht="28" customHeight="1">
      <c r="C32" s="29"/>
      <c r="D32" s="11"/>
      <c r="E32" s="46"/>
      <c r="F32" s="29"/>
      <c r="G32" s="46"/>
      <c r="H32" s="98"/>
    </row>
    <row r="33" spans="1:11" ht="28" customHeight="1">
      <c r="C33" s="29"/>
      <c r="D33" s="11"/>
      <c r="E33" s="46"/>
      <c r="F33" s="29"/>
      <c r="G33" s="46"/>
      <c r="H33" s="98"/>
    </row>
    <row r="34" spans="1:11" ht="28" customHeight="1">
      <c r="A34" s="17" t="s">
        <v>21</v>
      </c>
      <c r="C34" s="29"/>
      <c r="D34" s="11"/>
      <c r="E34" s="46"/>
      <c r="F34" s="29"/>
      <c r="G34" s="46"/>
      <c r="H34" s="98">
        <f>SUM(H30:H33)</f>
        <v>0</v>
      </c>
    </row>
    <row r="35" spans="1:11" ht="28" customHeight="1">
      <c r="A35" s="9" t="s">
        <v>22</v>
      </c>
      <c r="B35" s="71"/>
      <c r="C35" s="38"/>
      <c r="D35" s="61"/>
      <c r="E35" s="49"/>
      <c r="F35" s="38"/>
      <c r="G35" s="49"/>
      <c r="H35" s="94"/>
    </row>
    <row r="36" spans="1:11" ht="28" customHeight="1">
      <c r="A36" s="17"/>
      <c r="C36" s="29"/>
      <c r="D36" s="11"/>
      <c r="E36" s="46"/>
      <c r="F36" s="29"/>
      <c r="G36" s="46"/>
      <c r="H36" s="98"/>
    </row>
    <row r="37" spans="1:11" ht="28" customHeight="1">
      <c r="A37" s="17"/>
      <c r="C37" s="29"/>
      <c r="D37" s="11"/>
      <c r="E37" s="46"/>
      <c r="F37" s="29"/>
      <c r="G37" s="46"/>
      <c r="H37" s="98"/>
    </row>
    <row r="38" spans="1:11" ht="28" customHeight="1">
      <c r="A38" s="17"/>
      <c r="C38" s="29"/>
      <c r="D38" s="11"/>
      <c r="E38" s="46"/>
      <c r="F38" s="29"/>
      <c r="G38" s="46"/>
      <c r="H38" s="98"/>
    </row>
    <row r="39" spans="1:11" ht="28" customHeight="1">
      <c r="A39" s="17"/>
      <c r="C39" s="29"/>
      <c r="D39" s="11"/>
      <c r="E39" s="46"/>
      <c r="F39" s="29"/>
      <c r="G39" s="46"/>
      <c r="H39" s="98"/>
    </row>
    <row r="40" spans="1:11" s="14" customFormat="1" ht="28" customHeight="1">
      <c r="A40" s="17" t="s">
        <v>18</v>
      </c>
      <c r="B40" s="73"/>
      <c r="C40" s="29"/>
      <c r="D40" s="11"/>
      <c r="E40" s="46"/>
      <c r="F40" s="29"/>
      <c r="G40" s="46"/>
      <c r="H40" s="98">
        <f>SUM(H36:H39)</f>
        <v>0</v>
      </c>
    </row>
    <row r="41" spans="1:11" s="14" customFormat="1" ht="28" customHeight="1">
      <c r="A41" s="27" t="s">
        <v>42</v>
      </c>
      <c r="B41" s="74"/>
      <c r="C41" s="42"/>
      <c r="D41" s="64"/>
      <c r="E41" s="53"/>
      <c r="F41" s="42"/>
      <c r="G41" s="53"/>
      <c r="H41" s="99"/>
    </row>
    <row r="42" spans="1:11" s="14" customFormat="1" ht="28" customHeight="1">
      <c r="A42" s="24"/>
      <c r="B42" s="72"/>
      <c r="C42" s="41"/>
      <c r="D42" s="32"/>
      <c r="E42" s="52"/>
      <c r="F42" s="41"/>
      <c r="G42" s="52"/>
      <c r="H42" s="97"/>
    </row>
    <row r="43" spans="1:11" s="14" customFormat="1" ht="28" customHeight="1">
      <c r="A43" s="24"/>
      <c r="B43" s="72"/>
      <c r="C43" s="41"/>
      <c r="D43" s="32"/>
      <c r="E43" s="52"/>
      <c r="F43" s="41"/>
      <c r="G43" s="52"/>
      <c r="H43" s="97"/>
    </row>
    <row r="44" spans="1:11" s="1" customFormat="1" ht="28" customHeight="1">
      <c r="A44" s="24"/>
      <c r="B44" s="72"/>
      <c r="C44" s="41"/>
      <c r="D44" s="32"/>
      <c r="E44" s="52"/>
      <c r="F44" s="41"/>
      <c r="G44" s="52"/>
      <c r="H44" s="97"/>
    </row>
    <row r="45" spans="1:11" ht="28" customHeight="1">
      <c r="A45" s="24"/>
      <c r="B45" s="72"/>
      <c r="C45" s="41"/>
      <c r="D45" s="32"/>
      <c r="E45" s="52"/>
      <c r="F45" s="41"/>
      <c r="G45" s="52"/>
      <c r="H45" s="97"/>
    </row>
    <row r="46" spans="1:11" ht="28" customHeight="1" thickBot="1">
      <c r="A46" s="35" t="s">
        <v>19</v>
      </c>
      <c r="B46" s="75"/>
      <c r="C46" s="43"/>
      <c r="D46" s="26"/>
      <c r="E46" s="54"/>
      <c r="F46" s="43"/>
      <c r="G46" s="54"/>
      <c r="H46" s="100">
        <f>SUM(H42:H45)</f>
        <v>0</v>
      </c>
    </row>
    <row r="47" spans="1:11" ht="28" customHeight="1" thickBot="1">
      <c r="A47" s="127" t="s">
        <v>7</v>
      </c>
      <c r="B47" s="128"/>
      <c r="C47" s="129"/>
      <c r="D47" s="130"/>
      <c r="E47" s="131"/>
      <c r="F47" s="129"/>
      <c r="G47" s="131"/>
      <c r="H47" s="132">
        <f>H46+H40+H34+H28+H22+H55+H16</f>
        <v>0</v>
      </c>
    </row>
    <row r="48" spans="1:11" ht="28" customHeight="1" thickBot="1">
      <c r="A48" s="127" t="s">
        <v>23</v>
      </c>
      <c r="B48" s="128"/>
      <c r="C48" s="129"/>
      <c r="D48" s="130"/>
      <c r="E48" s="131"/>
      <c r="F48" s="129"/>
      <c r="G48" s="131"/>
      <c r="H48" s="132">
        <f>Rates!B2*H47</f>
        <v>0</v>
      </c>
      <c r="I48" s="15"/>
      <c r="J48" s="15"/>
      <c r="K48" s="15"/>
    </row>
    <row r="49" spans="1:11" ht="28" customHeight="1">
      <c r="A49" s="164" t="s">
        <v>53</v>
      </c>
      <c r="B49" s="165"/>
      <c r="C49" s="166"/>
      <c r="D49" s="167"/>
      <c r="E49" s="168"/>
      <c r="F49" s="166"/>
      <c r="G49" s="168"/>
      <c r="H49" s="169"/>
      <c r="I49" s="15"/>
      <c r="J49" s="15"/>
      <c r="K49" s="15"/>
    </row>
    <row r="50" spans="1:11" ht="28" customHeight="1">
      <c r="A50" s="8" t="s">
        <v>41</v>
      </c>
      <c r="B50" s="71"/>
      <c r="C50" s="38"/>
      <c r="D50" s="61"/>
      <c r="E50" s="49"/>
      <c r="F50" s="38"/>
      <c r="G50" s="49"/>
      <c r="H50" s="94"/>
      <c r="I50" s="15"/>
      <c r="J50" s="15"/>
      <c r="K50" s="15"/>
    </row>
    <row r="51" spans="1:11" ht="28" customHeight="1">
      <c r="A51" s="21"/>
      <c r="B51" s="57"/>
      <c r="C51" s="39"/>
      <c r="D51" s="62"/>
      <c r="E51" s="50"/>
      <c r="F51" s="39"/>
      <c r="G51" s="50"/>
      <c r="H51" s="95"/>
      <c r="I51" s="15"/>
      <c r="J51" s="15"/>
      <c r="K51" s="15"/>
    </row>
    <row r="52" spans="1:11" s="18" customFormat="1" ht="28" customHeight="1">
      <c r="A52" s="21"/>
      <c r="B52" s="57"/>
      <c r="C52" s="39"/>
      <c r="D52" s="62"/>
      <c r="E52" s="50"/>
      <c r="F52" s="39"/>
      <c r="G52" s="50"/>
      <c r="H52" s="95"/>
    </row>
    <row r="53" spans="1:11" ht="28" customHeight="1">
      <c r="A53" s="21"/>
      <c r="B53" s="57"/>
      <c r="C53" s="39"/>
      <c r="D53" s="62"/>
      <c r="E53" s="50"/>
      <c r="F53" s="39"/>
      <c r="G53" s="50"/>
      <c r="H53" s="95"/>
    </row>
    <row r="54" spans="1:11" ht="28" customHeight="1">
      <c r="A54" s="21"/>
      <c r="B54" s="57"/>
      <c r="C54" s="39"/>
      <c r="D54" s="62"/>
      <c r="E54" s="50"/>
      <c r="F54" s="39"/>
      <c r="G54" s="50"/>
      <c r="H54" s="95"/>
    </row>
    <row r="55" spans="1:11" ht="28" customHeight="1">
      <c r="A55" s="17" t="s">
        <v>8</v>
      </c>
      <c r="B55" s="70"/>
      <c r="C55" s="40"/>
      <c r="D55" s="63"/>
      <c r="E55" s="51"/>
      <c r="F55" s="40"/>
      <c r="G55" s="51"/>
      <c r="H55" s="96">
        <f>SUM(H51:H54)</f>
        <v>0</v>
      </c>
    </row>
    <row r="56" spans="1:11" ht="28" customHeight="1">
      <c r="A56" s="27" t="s">
        <v>43</v>
      </c>
      <c r="B56" s="74"/>
      <c r="C56" s="42"/>
      <c r="D56" s="64"/>
      <c r="E56" s="53"/>
      <c r="F56" s="42"/>
      <c r="G56" s="53"/>
      <c r="H56" s="99"/>
    </row>
    <row r="57" spans="1:11" ht="28" customHeight="1">
      <c r="A57" s="24"/>
      <c r="B57" s="72"/>
      <c r="C57" s="41"/>
      <c r="D57" s="32"/>
      <c r="E57" s="52"/>
      <c r="F57" s="41"/>
      <c r="G57" s="52"/>
      <c r="H57" s="97"/>
    </row>
    <row r="58" spans="1:11" ht="28" customHeight="1">
      <c r="A58" s="24"/>
      <c r="B58" s="72"/>
      <c r="C58" s="41"/>
      <c r="D58" s="32"/>
      <c r="E58" s="52"/>
      <c r="F58" s="41"/>
      <c r="G58" s="52"/>
      <c r="H58" s="97"/>
    </row>
    <row r="59" spans="1:11" ht="28" customHeight="1">
      <c r="A59" s="24"/>
      <c r="B59" s="72"/>
      <c r="C59" s="41"/>
      <c r="D59" s="32"/>
      <c r="E59" s="52"/>
      <c r="F59" s="41"/>
      <c r="G59" s="52"/>
      <c r="H59" s="97"/>
    </row>
    <row r="60" spans="1:11" ht="28" customHeight="1">
      <c r="A60" s="24"/>
      <c r="B60" s="72"/>
      <c r="C60" s="41"/>
      <c r="D60" s="32"/>
      <c r="E60" s="52"/>
      <c r="F60" s="41"/>
      <c r="G60" s="52"/>
      <c r="H60" s="97"/>
    </row>
    <row r="61" spans="1:11" ht="28" customHeight="1" thickBot="1">
      <c r="A61" s="35" t="s">
        <v>19</v>
      </c>
      <c r="B61" s="75"/>
      <c r="C61" s="43"/>
      <c r="D61" s="26"/>
      <c r="E61" s="54"/>
      <c r="F61" s="43"/>
      <c r="G61" s="54"/>
      <c r="H61" s="100">
        <f>SUM(H57:H60)</f>
        <v>0</v>
      </c>
    </row>
    <row r="62" spans="1:11" ht="28" customHeight="1" thickBot="1">
      <c r="A62" s="33" t="s">
        <v>17</v>
      </c>
      <c r="B62" s="76"/>
      <c r="C62" s="44"/>
      <c r="D62" s="65"/>
      <c r="E62" s="55"/>
      <c r="F62" s="44"/>
      <c r="G62" s="55"/>
      <c r="H62" s="88">
        <f>H47+H48+H55+H61</f>
        <v>0</v>
      </c>
    </row>
  </sheetData>
  <mergeCells count="1">
    <mergeCell ref="B6:H6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B7677-3EBF-48CA-8CB1-949A916C6A73}">
  <dimension ref="A1:K62"/>
  <sheetViews>
    <sheetView zoomScale="50" zoomScaleNormal="50" workbookViewId="0">
      <pane xSplit="1" ySplit="5" topLeftCell="B6" activePane="bottomRight" state="frozen"/>
      <selection pane="topRight" activeCell="B1" sqref="B1"/>
      <selection pane="bottomLeft" activeCell="A3" sqref="A3"/>
      <selection pane="bottomRight" activeCell="B7" sqref="B7"/>
    </sheetView>
  </sheetViews>
  <sheetFormatPr defaultColWidth="10.6640625" defaultRowHeight="28" customHeight="1"/>
  <cols>
    <col min="1" max="1" width="48.33203125" style="10" customWidth="1"/>
    <col min="2" max="2" width="12.6640625" style="73" customWidth="1"/>
    <col min="3" max="3" width="9.83203125" style="45" customWidth="1"/>
    <col min="4" max="4" width="16.1640625" style="13" customWidth="1"/>
    <col min="5" max="5" width="18.1640625" style="56" customWidth="1"/>
    <col min="6" max="6" width="21.6640625" style="45" customWidth="1"/>
    <col min="7" max="7" width="17.33203125" style="56" customWidth="1"/>
    <col min="8" max="8" width="14.83203125" style="89" customWidth="1"/>
  </cols>
  <sheetData>
    <row r="1" spans="1:8" s="205" customFormat="1" ht="28" customHeight="1">
      <c r="A1" s="180" t="s">
        <v>59</v>
      </c>
      <c r="B1" s="203"/>
      <c r="C1" s="203"/>
      <c r="D1" s="204"/>
      <c r="E1" s="204"/>
      <c r="F1" s="204"/>
      <c r="G1" s="204"/>
      <c r="H1" s="208"/>
    </row>
    <row r="2" spans="1:8" s="206" customFormat="1" ht="28" customHeight="1">
      <c r="A2" s="180" t="s">
        <v>60</v>
      </c>
      <c r="B2" s="203"/>
      <c r="C2" s="203"/>
      <c r="D2" s="204"/>
      <c r="E2" s="204"/>
      <c r="F2" s="204"/>
      <c r="G2" s="204"/>
      <c r="H2" s="208"/>
    </row>
    <row r="3" spans="1:8" s="206" customFormat="1" ht="28" customHeight="1">
      <c r="A3" s="180" t="s">
        <v>61</v>
      </c>
      <c r="B3" s="203"/>
      <c r="C3" s="203"/>
      <c r="D3" s="204"/>
      <c r="E3" s="204"/>
      <c r="F3" s="204"/>
      <c r="G3" s="204"/>
      <c r="H3" s="208"/>
    </row>
    <row r="4" spans="1:8" s="206" customFormat="1" ht="28" customHeight="1">
      <c r="A4" s="180" t="s">
        <v>62</v>
      </c>
      <c r="B4" s="203"/>
      <c r="C4" s="203"/>
      <c r="D4" s="204"/>
      <c r="E4" s="204"/>
      <c r="F4" s="204"/>
      <c r="G4" s="204"/>
      <c r="H4" s="208"/>
    </row>
    <row r="5" spans="1:8" s="207" customFormat="1" ht="28" customHeight="1">
      <c r="A5" s="180" t="s">
        <v>63</v>
      </c>
      <c r="B5" s="203"/>
      <c r="C5" s="203"/>
      <c r="D5" s="204"/>
      <c r="E5" s="204"/>
      <c r="F5" s="204"/>
      <c r="G5" s="204"/>
      <c r="H5" s="208"/>
    </row>
    <row r="6" spans="1:8" ht="28" customHeight="1">
      <c r="A6" s="24"/>
      <c r="B6" s="211" t="s">
        <v>66</v>
      </c>
      <c r="C6" s="211"/>
      <c r="D6" s="211"/>
      <c r="E6" s="211"/>
      <c r="F6" s="211"/>
      <c r="G6" s="211"/>
      <c r="H6" s="211"/>
    </row>
    <row r="7" spans="1:8" ht="28" customHeight="1">
      <c r="A7" s="188"/>
      <c r="B7" s="173" t="s">
        <v>11</v>
      </c>
      <c r="C7" s="174" t="s">
        <v>1</v>
      </c>
      <c r="D7" s="175" t="s">
        <v>0</v>
      </c>
      <c r="E7" s="176" t="s">
        <v>2</v>
      </c>
      <c r="F7" s="174" t="s">
        <v>3</v>
      </c>
      <c r="G7" s="176" t="s">
        <v>5</v>
      </c>
      <c r="H7" s="177" t="s">
        <v>57</v>
      </c>
    </row>
    <row r="8" spans="1:8" ht="28" customHeight="1">
      <c r="A8" s="7" t="s">
        <v>58</v>
      </c>
      <c r="B8" s="68"/>
      <c r="C8" s="37"/>
      <c r="D8" s="60"/>
      <c r="E8" s="48"/>
      <c r="F8" s="37"/>
      <c r="G8" s="48"/>
      <c r="H8" s="92"/>
    </row>
    <row r="9" spans="1:8" ht="28" customHeight="1">
      <c r="A9" s="19" t="s">
        <v>48</v>
      </c>
      <c r="B9" s="69"/>
      <c r="C9" s="29">
        <f>B9/2080</f>
        <v>0</v>
      </c>
      <c r="D9" s="11"/>
      <c r="E9" s="46">
        <f>D9*C9</f>
        <v>0</v>
      </c>
      <c r="F9" s="29">
        <f>Rates!$B$3</f>
        <v>0.30499999999999999</v>
      </c>
      <c r="G9" s="46">
        <f>E9*F9</f>
        <v>0</v>
      </c>
      <c r="H9" s="93">
        <f>E9+G9</f>
        <v>0</v>
      </c>
    </row>
    <row r="10" spans="1:8" ht="28" customHeight="1">
      <c r="A10" s="19" t="s">
        <v>49</v>
      </c>
      <c r="B10" s="69"/>
      <c r="C10" s="29">
        <f t="shared" ref="C10:C15" si="0">B10/2080</f>
        <v>0</v>
      </c>
      <c r="D10" s="11"/>
      <c r="E10" s="46">
        <f t="shared" ref="E10:E15" si="1">D10*C10</f>
        <v>0</v>
      </c>
      <c r="F10" s="29">
        <f>Rates!$B$3</f>
        <v>0.30499999999999999</v>
      </c>
      <c r="G10" s="46">
        <f t="shared" ref="G10:G15" si="2">E10*F10</f>
        <v>0</v>
      </c>
      <c r="H10" s="93">
        <f>E10+G10</f>
        <v>0</v>
      </c>
    </row>
    <row r="11" spans="1:8" ht="28" customHeight="1">
      <c r="A11" s="19" t="s">
        <v>50</v>
      </c>
      <c r="B11" s="69"/>
      <c r="C11" s="29">
        <f t="shared" si="0"/>
        <v>0</v>
      </c>
      <c r="D11" s="11"/>
      <c r="E11" s="46">
        <f t="shared" si="1"/>
        <v>0</v>
      </c>
      <c r="F11" s="29">
        <f>Rates!$B$3</f>
        <v>0.30499999999999999</v>
      </c>
      <c r="G11" s="46">
        <f t="shared" si="2"/>
        <v>0</v>
      </c>
      <c r="H11" s="93">
        <f t="shared" ref="H11:H15" si="3">E11+G11</f>
        <v>0</v>
      </c>
    </row>
    <row r="12" spans="1:8" ht="28" customHeight="1">
      <c r="A12" s="19" t="s">
        <v>51</v>
      </c>
      <c r="B12" s="69"/>
      <c r="C12" s="29">
        <f t="shared" si="0"/>
        <v>0</v>
      </c>
      <c r="D12" s="11"/>
      <c r="E12" s="46">
        <f t="shared" si="1"/>
        <v>0</v>
      </c>
      <c r="F12" s="29">
        <f>Rates!$B$3</f>
        <v>0.30499999999999999</v>
      </c>
      <c r="G12" s="46">
        <f t="shared" si="2"/>
        <v>0</v>
      </c>
      <c r="H12" s="93">
        <f t="shared" si="3"/>
        <v>0</v>
      </c>
    </row>
    <row r="13" spans="1:8" ht="28" customHeight="1">
      <c r="A13" s="19" t="s">
        <v>52</v>
      </c>
      <c r="B13" s="69"/>
      <c r="C13" s="29">
        <f t="shared" si="0"/>
        <v>0</v>
      </c>
      <c r="D13" s="11"/>
      <c r="E13" s="46">
        <f t="shared" si="1"/>
        <v>0</v>
      </c>
      <c r="F13" s="29">
        <f>Rates!$B$3</f>
        <v>0.30499999999999999</v>
      </c>
      <c r="G13" s="46">
        <f t="shared" si="2"/>
        <v>0</v>
      </c>
      <c r="H13" s="93">
        <f t="shared" si="3"/>
        <v>0</v>
      </c>
    </row>
    <row r="14" spans="1:8" ht="28" customHeight="1">
      <c r="A14" s="20"/>
      <c r="B14" s="69"/>
      <c r="C14" s="29">
        <f t="shared" si="0"/>
        <v>0</v>
      </c>
      <c r="D14" s="11"/>
      <c r="E14" s="46">
        <f t="shared" si="1"/>
        <v>0</v>
      </c>
      <c r="F14" s="29">
        <f>Rates!$B$3</f>
        <v>0.30499999999999999</v>
      </c>
      <c r="G14" s="46">
        <f t="shared" si="2"/>
        <v>0</v>
      </c>
      <c r="H14" s="93">
        <f t="shared" si="3"/>
        <v>0</v>
      </c>
    </row>
    <row r="15" spans="1:8" ht="28" customHeight="1">
      <c r="A15" s="19"/>
      <c r="B15" s="69"/>
      <c r="C15" s="29">
        <f t="shared" si="0"/>
        <v>0</v>
      </c>
      <c r="D15" s="11"/>
      <c r="E15" s="46">
        <f t="shared" si="1"/>
        <v>0</v>
      </c>
      <c r="F15" s="29">
        <f>Rates!$B$3</f>
        <v>0.30499999999999999</v>
      </c>
      <c r="G15" s="46">
        <f t="shared" si="2"/>
        <v>0</v>
      </c>
      <c r="H15" s="93">
        <f t="shared" si="3"/>
        <v>0</v>
      </c>
    </row>
    <row r="16" spans="1:8" s="15" customFormat="1" ht="28" customHeight="1">
      <c r="A16" s="17" t="s">
        <v>10</v>
      </c>
      <c r="B16" s="70"/>
      <c r="C16" s="29"/>
      <c r="D16" s="11"/>
      <c r="E16" s="46"/>
      <c r="F16" s="29"/>
      <c r="G16" s="46"/>
      <c r="H16" s="93">
        <f>SUM(H9:H15)</f>
        <v>0</v>
      </c>
    </row>
    <row r="17" spans="1:8" s="15" customFormat="1" ht="28" customHeight="1">
      <c r="A17" s="9" t="s">
        <v>6</v>
      </c>
      <c r="B17" s="71"/>
      <c r="C17" s="38"/>
      <c r="D17" s="61"/>
      <c r="E17" s="49"/>
      <c r="F17" s="38"/>
      <c r="G17" s="49"/>
      <c r="H17" s="94"/>
    </row>
    <row r="18" spans="1:8" s="15" customFormat="1" ht="28" customHeight="1">
      <c r="A18" s="24"/>
      <c r="B18" s="72"/>
      <c r="C18" s="41"/>
      <c r="D18" s="32"/>
      <c r="E18" s="52"/>
      <c r="F18" s="41"/>
      <c r="G18" s="52"/>
      <c r="H18" s="97"/>
    </row>
    <row r="19" spans="1:8" s="15" customFormat="1" ht="28" customHeight="1">
      <c r="A19" s="24"/>
      <c r="B19" s="72"/>
      <c r="C19" s="41"/>
      <c r="D19" s="32"/>
      <c r="E19" s="52"/>
      <c r="F19" s="41"/>
      <c r="G19" s="52"/>
      <c r="H19" s="97"/>
    </row>
    <row r="20" spans="1:8" ht="28" customHeight="1">
      <c r="A20" s="24"/>
      <c r="B20" s="72"/>
      <c r="C20" s="41"/>
      <c r="D20" s="32"/>
      <c r="E20" s="52"/>
      <c r="F20" s="41"/>
      <c r="G20" s="52"/>
      <c r="H20" s="97"/>
    </row>
    <row r="21" spans="1:8" ht="28" customHeight="1">
      <c r="A21" s="24"/>
      <c r="B21" s="72"/>
      <c r="C21" s="41"/>
      <c r="D21" s="32"/>
      <c r="E21" s="52"/>
      <c r="F21" s="41"/>
      <c r="G21" s="52"/>
      <c r="H21" s="97"/>
    </row>
    <row r="22" spans="1:8" ht="28" customHeight="1">
      <c r="A22" s="17" t="s">
        <v>9</v>
      </c>
      <c r="B22" s="70"/>
      <c r="C22" s="29"/>
      <c r="D22" s="11"/>
      <c r="E22" s="46"/>
      <c r="F22" s="29"/>
      <c r="G22" s="46"/>
      <c r="H22" s="93">
        <f>SUM(H18:H21)</f>
        <v>0</v>
      </c>
    </row>
    <row r="23" spans="1:8" ht="28" customHeight="1">
      <c r="A23" s="9" t="s">
        <v>39</v>
      </c>
      <c r="B23" s="71"/>
      <c r="C23" s="38"/>
      <c r="D23" s="61"/>
      <c r="E23" s="49"/>
      <c r="F23" s="38"/>
      <c r="G23" s="49"/>
      <c r="H23" s="94"/>
    </row>
    <row r="24" spans="1:8" ht="28" customHeight="1">
      <c r="C24" s="29"/>
      <c r="D24" s="11"/>
      <c r="E24" s="46"/>
      <c r="F24" s="29"/>
      <c r="G24" s="46"/>
      <c r="H24" s="98"/>
    </row>
    <row r="25" spans="1:8" ht="28" customHeight="1">
      <c r="A25" s="23"/>
      <c r="C25" s="29"/>
      <c r="D25" s="11"/>
      <c r="E25" s="46"/>
      <c r="F25" s="29"/>
      <c r="G25" s="46"/>
      <c r="H25" s="98"/>
    </row>
    <row r="26" spans="1:8" ht="28" customHeight="1">
      <c r="A26" s="23"/>
      <c r="C26" s="29"/>
      <c r="D26" s="11"/>
      <c r="E26" s="46"/>
      <c r="F26" s="29"/>
      <c r="G26" s="46"/>
      <c r="H26" s="98"/>
    </row>
    <row r="27" spans="1:8" ht="28" customHeight="1">
      <c r="C27" s="29"/>
      <c r="D27" s="11"/>
      <c r="E27" s="46"/>
      <c r="F27" s="29"/>
      <c r="G27" s="46"/>
      <c r="H27" s="98"/>
    </row>
    <row r="28" spans="1:8" ht="28" customHeight="1">
      <c r="A28" s="17" t="s">
        <v>20</v>
      </c>
      <c r="C28" s="29"/>
      <c r="D28" s="11"/>
      <c r="E28" s="46"/>
      <c r="F28" s="29"/>
      <c r="G28" s="46"/>
      <c r="H28" s="98">
        <f>SUM(H24:H27)</f>
        <v>0</v>
      </c>
    </row>
    <row r="29" spans="1:8" ht="28" customHeight="1">
      <c r="A29" s="9" t="s">
        <v>40</v>
      </c>
      <c r="B29" s="71"/>
      <c r="C29" s="38"/>
      <c r="D29" s="61"/>
      <c r="E29" s="49"/>
      <c r="F29" s="38"/>
      <c r="G29" s="49"/>
      <c r="H29" s="94"/>
    </row>
    <row r="30" spans="1:8" ht="28" customHeight="1">
      <c r="C30" s="29"/>
      <c r="D30" s="11"/>
      <c r="E30" s="46"/>
      <c r="F30" s="29"/>
      <c r="G30" s="46"/>
      <c r="H30" s="98"/>
    </row>
    <row r="31" spans="1:8" ht="28" customHeight="1">
      <c r="C31" s="29"/>
      <c r="D31" s="11"/>
      <c r="E31" s="46"/>
      <c r="F31" s="29"/>
      <c r="G31" s="46"/>
      <c r="H31" s="98"/>
    </row>
    <row r="32" spans="1:8" ht="28" customHeight="1">
      <c r="C32" s="29"/>
      <c r="D32" s="11"/>
      <c r="E32" s="46"/>
      <c r="F32" s="29"/>
      <c r="G32" s="46"/>
      <c r="H32" s="98"/>
    </row>
    <row r="33" spans="1:11" ht="28" customHeight="1">
      <c r="C33" s="29"/>
      <c r="D33" s="11"/>
      <c r="E33" s="46"/>
      <c r="F33" s="29"/>
      <c r="G33" s="46"/>
      <c r="H33" s="98"/>
    </row>
    <row r="34" spans="1:11" ht="28" customHeight="1">
      <c r="A34" s="17" t="s">
        <v>21</v>
      </c>
      <c r="C34" s="29"/>
      <c r="D34" s="11"/>
      <c r="E34" s="46"/>
      <c r="F34" s="29"/>
      <c r="G34" s="46"/>
      <c r="H34" s="98">
        <f>SUM(H30:H33)</f>
        <v>0</v>
      </c>
    </row>
    <row r="35" spans="1:11" ht="28" customHeight="1">
      <c r="A35" s="9" t="s">
        <v>22</v>
      </c>
      <c r="B35" s="71"/>
      <c r="C35" s="38"/>
      <c r="D35" s="61"/>
      <c r="E35" s="49"/>
      <c r="F35" s="38"/>
      <c r="G35" s="49"/>
      <c r="H35" s="94"/>
    </row>
    <row r="36" spans="1:11" ht="28" customHeight="1">
      <c r="A36" s="17"/>
      <c r="C36" s="29"/>
      <c r="D36" s="11"/>
      <c r="E36" s="46"/>
      <c r="F36" s="29"/>
      <c r="G36" s="46"/>
      <c r="H36" s="98"/>
    </row>
    <row r="37" spans="1:11" ht="28" customHeight="1">
      <c r="A37" s="17"/>
      <c r="C37" s="29"/>
      <c r="D37" s="11"/>
      <c r="E37" s="46"/>
      <c r="F37" s="29"/>
      <c r="G37" s="46"/>
      <c r="H37" s="98"/>
    </row>
    <row r="38" spans="1:11" ht="28" customHeight="1">
      <c r="A38" s="17"/>
      <c r="C38" s="29"/>
      <c r="D38" s="11"/>
      <c r="E38" s="46"/>
      <c r="F38" s="29"/>
      <c r="G38" s="46"/>
      <c r="H38" s="98"/>
    </row>
    <row r="39" spans="1:11" ht="28" customHeight="1">
      <c r="A39" s="17"/>
      <c r="C39" s="29"/>
      <c r="D39" s="11"/>
      <c r="E39" s="46"/>
      <c r="F39" s="29"/>
      <c r="G39" s="46"/>
      <c r="H39" s="98"/>
    </row>
    <row r="40" spans="1:11" s="14" customFormat="1" ht="28" customHeight="1">
      <c r="A40" s="17" t="s">
        <v>18</v>
      </c>
      <c r="B40" s="73"/>
      <c r="C40" s="29"/>
      <c r="D40" s="11"/>
      <c r="E40" s="46"/>
      <c r="F40" s="29"/>
      <c r="G40" s="46"/>
      <c r="H40" s="98">
        <f>SUM(H36:H39)</f>
        <v>0</v>
      </c>
    </row>
    <row r="41" spans="1:11" s="14" customFormat="1" ht="28" customHeight="1">
      <c r="A41" s="27" t="s">
        <v>42</v>
      </c>
      <c r="B41" s="74"/>
      <c r="C41" s="42"/>
      <c r="D41" s="64"/>
      <c r="E41" s="53"/>
      <c r="F41" s="42"/>
      <c r="G41" s="53"/>
      <c r="H41" s="99"/>
    </row>
    <row r="42" spans="1:11" s="14" customFormat="1" ht="28" customHeight="1">
      <c r="A42" s="24"/>
      <c r="B42" s="72"/>
      <c r="C42" s="41"/>
      <c r="D42" s="32"/>
      <c r="E42" s="52"/>
      <c r="F42" s="41"/>
      <c r="G42" s="52"/>
      <c r="H42" s="97"/>
    </row>
    <row r="43" spans="1:11" s="14" customFormat="1" ht="28" customHeight="1">
      <c r="A43" s="24"/>
      <c r="B43" s="72"/>
      <c r="C43" s="41"/>
      <c r="D43" s="32"/>
      <c r="E43" s="52"/>
      <c r="F43" s="41"/>
      <c r="G43" s="52"/>
      <c r="H43" s="97"/>
    </row>
    <row r="44" spans="1:11" s="1" customFormat="1" ht="28" customHeight="1">
      <c r="A44" s="24"/>
      <c r="B44" s="72"/>
      <c r="C44" s="41"/>
      <c r="D44" s="32"/>
      <c r="E44" s="52"/>
      <c r="F44" s="41"/>
      <c r="G44" s="52"/>
      <c r="H44" s="97"/>
    </row>
    <row r="45" spans="1:11" ht="28" customHeight="1">
      <c r="A45" s="24"/>
      <c r="B45" s="72"/>
      <c r="C45" s="41"/>
      <c r="D45" s="32"/>
      <c r="E45" s="52"/>
      <c r="F45" s="41"/>
      <c r="G45" s="52"/>
      <c r="H45" s="97"/>
    </row>
    <row r="46" spans="1:11" ht="28" customHeight="1" thickBot="1">
      <c r="A46" s="35" t="s">
        <v>19</v>
      </c>
      <c r="B46" s="75"/>
      <c r="C46" s="43"/>
      <c r="D46" s="26"/>
      <c r="E46" s="54"/>
      <c r="F46" s="43"/>
      <c r="G46" s="54"/>
      <c r="H46" s="100">
        <f>SUM(H42:H45)</f>
        <v>0</v>
      </c>
    </row>
    <row r="47" spans="1:11" ht="28" customHeight="1" thickBot="1">
      <c r="A47" s="127" t="s">
        <v>7</v>
      </c>
      <c r="B47" s="128"/>
      <c r="C47" s="129"/>
      <c r="D47" s="130"/>
      <c r="E47" s="131"/>
      <c r="F47" s="129"/>
      <c r="G47" s="131"/>
      <c r="H47" s="132">
        <f>H46+H40+H34+H28+H22+H55+H16</f>
        <v>0</v>
      </c>
    </row>
    <row r="48" spans="1:11" ht="28" customHeight="1" thickBot="1">
      <c r="A48" s="127" t="s">
        <v>23</v>
      </c>
      <c r="B48" s="128"/>
      <c r="C48" s="129"/>
      <c r="D48" s="130"/>
      <c r="E48" s="131"/>
      <c r="F48" s="129"/>
      <c r="G48" s="131"/>
      <c r="H48" s="132">
        <f>Rates!B2*H47</f>
        <v>0</v>
      </c>
      <c r="I48" s="15"/>
      <c r="J48" s="15"/>
      <c r="K48" s="15"/>
    </row>
    <row r="49" spans="1:11" ht="28" customHeight="1">
      <c r="A49" s="164" t="s">
        <v>53</v>
      </c>
      <c r="B49" s="165"/>
      <c r="C49" s="166"/>
      <c r="D49" s="167"/>
      <c r="E49" s="168"/>
      <c r="F49" s="166"/>
      <c r="G49" s="168"/>
      <c r="H49" s="169"/>
      <c r="I49" s="15"/>
      <c r="J49" s="15"/>
      <c r="K49" s="15"/>
    </row>
    <row r="50" spans="1:11" ht="28" customHeight="1">
      <c r="A50" s="8" t="s">
        <v>41</v>
      </c>
      <c r="B50" s="71"/>
      <c r="C50" s="38"/>
      <c r="D50" s="61"/>
      <c r="E50" s="49"/>
      <c r="F50" s="38"/>
      <c r="G50" s="49"/>
      <c r="H50" s="94"/>
      <c r="I50" s="15"/>
      <c r="J50" s="15"/>
      <c r="K50" s="15"/>
    </row>
    <row r="51" spans="1:11" ht="28" customHeight="1">
      <c r="A51" s="21"/>
      <c r="B51" s="57"/>
      <c r="C51" s="39"/>
      <c r="D51" s="62"/>
      <c r="E51" s="50"/>
      <c r="F51" s="39"/>
      <c r="G51" s="50"/>
      <c r="H51" s="95"/>
      <c r="I51" s="15"/>
      <c r="J51" s="15"/>
      <c r="K51" s="15"/>
    </row>
    <row r="52" spans="1:11" s="18" customFormat="1" ht="28" customHeight="1">
      <c r="A52" s="21"/>
      <c r="B52" s="57"/>
      <c r="C52" s="39"/>
      <c r="D52" s="62"/>
      <c r="E52" s="50"/>
      <c r="F52" s="39"/>
      <c r="G52" s="50"/>
      <c r="H52" s="95"/>
    </row>
    <row r="53" spans="1:11" ht="28" customHeight="1">
      <c r="A53" s="21"/>
      <c r="B53" s="57"/>
      <c r="C53" s="39"/>
      <c r="D53" s="62"/>
      <c r="E53" s="50"/>
      <c r="F53" s="39"/>
      <c r="G53" s="50"/>
      <c r="H53" s="95"/>
    </row>
    <row r="54" spans="1:11" ht="28" customHeight="1">
      <c r="A54" s="21"/>
      <c r="B54" s="57"/>
      <c r="C54" s="39"/>
      <c r="D54" s="62"/>
      <c r="E54" s="50"/>
      <c r="F54" s="39"/>
      <c r="G54" s="50"/>
      <c r="H54" s="95"/>
    </row>
    <row r="55" spans="1:11" ht="28" customHeight="1">
      <c r="A55" s="17" t="s">
        <v>8</v>
      </c>
      <c r="B55" s="70"/>
      <c r="C55" s="40"/>
      <c r="D55" s="63"/>
      <c r="E55" s="51"/>
      <c r="F55" s="40"/>
      <c r="G55" s="51"/>
      <c r="H55" s="96">
        <f>SUM(H51:H54)</f>
        <v>0</v>
      </c>
    </row>
    <row r="56" spans="1:11" ht="28" customHeight="1">
      <c r="A56" s="27" t="s">
        <v>43</v>
      </c>
      <c r="B56" s="74"/>
      <c r="C56" s="42"/>
      <c r="D56" s="64"/>
      <c r="E56" s="53"/>
      <c r="F56" s="42"/>
      <c r="G56" s="53"/>
      <c r="H56" s="99"/>
    </row>
    <row r="57" spans="1:11" ht="28" customHeight="1">
      <c r="A57" s="24"/>
      <c r="B57" s="72"/>
      <c r="C57" s="41"/>
      <c r="D57" s="32"/>
      <c r="E57" s="52"/>
      <c r="F57" s="41"/>
      <c r="G57" s="52"/>
      <c r="H57" s="97"/>
    </row>
    <row r="58" spans="1:11" ht="28" customHeight="1">
      <c r="A58" s="24"/>
      <c r="B58" s="72"/>
      <c r="C58" s="41"/>
      <c r="D58" s="32"/>
      <c r="E58" s="52"/>
      <c r="F58" s="41"/>
      <c r="G58" s="52"/>
      <c r="H58" s="97"/>
    </row>
    <row r="59" spans="1:11" ht="28" customHeight="1">
      <c r="A59" s="24"/>
      <c r="B59" s="72"/>
      <c r="C59" s="41"/>
      <c r="D59" s="32"/>
      <c r="E59" s="52"/>
      <c r="F59" s="41"/>
      <c r="G59" s="52"/>
      <c r="H59" s="97"/>
    </row>
    <row r="60" spans="1:11" ht="28" customHeight="1">
      <c r="A60" s="24"/>
      <c r="B60" s="72"/>
      <c r="C60" s="41"/>
      <c r="D60" s="32"/>
      <c r="E60" s="52"/>
      <c r="F60" s="41"/>
      <c r="G60" s="52"/>
      <c r="H60" s="97"/>
    </row>
    <row r="61" spans="1:11" ht="28" customHeight="1" thickBot="1">
      <c r="A61" s="35" t="s">
        <v>19</v>
      </c>
      <c r="B61" s="75"/>
      <c r="C61" s="43"/>
      <c r="D61" s="26"/>
      <c r="E61" s="54"/>
      <c r="F61" s="43"/>
      <c r="G61" s="54"/>
      <c r="H61" s="100">
        <f>SUM(H57:H60)</f>
        <v>0</v>
      </c>
    </row>
    <row r="62" spans="1:11" ht="28" customHeight="1" thickBot="1">
      <c r="A62" s="33" t="s">
        <v>17</v>
      </c>
      <c r="B62" s="76"/>
      <c r="C62" s="44"/>
      <c r="D62" s="65"/>
      <c r="E62" s="55"/>
      <c r="F62" s="44"/>
      <c r="G62" s="55"/>
      <c r="H62" s="88">
        <f>H47+H48+H55+H61</f>
        <v>0</v>
      </c>
    </row>
  </sheetData>
  <mergeCells count="1">
    <mergeCell ref="B6:H6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7945D-6ACF-4988-BF5D-0F325F16ADDC}">
  <dimension ref="A1:B5"/>
  <sheetViews>
    <sheetView tabSelected="1" workbookViewId="0">
      <selection activeCell="C7" sqref="C7"/>
    </sheetView>
  </sheetViews>
  <sheetFormatPr defaultRowHeight="15.5"/>
  <cols>
    <col min="1" max="1" width="11.25" bestFit="1" customWidth="1"/>
    <col min="2" max="2" width="9.9140625" customWidth="1"/>
  </cols>
  <sheetData>
    <row r="1" spans="1:2">
      <c r="A1" s="212" t="s">
        <v>67</v>
      </c>
      <c r="B1" s="212"/>
    </row>
    <row r="2" spans="1:2">
      <c r="A2" t="s">
        <v>56</v>
      </c>
      <c r="B2" s="56">
        <f>'Period One'!H62</f>
        <v>0</v>
      </c>
    </row>
    <row r="3" spans="1:2">
      <c r="A3" t="s">
        <v>54</v>
      </c>
      <c r="B3" s="56">
        <f>'Period Two'!H62</f>
        <v>0</v>
      </c>
    </row>
    <row r="4" spans="1:2">
      <c r="A4" t="s">
        <v>55</v>
      </c>
      <c r="B4" s="56">
        <f>'Period Three'!H62</f>
        <v>0</v>
      </c>
    </row>
    <row r="5" spans="1:2">
      <c r="A5" s="178" t="s">
        <v>12</v>
      </c>
      <c r="B5" s="179">
        <f>SUM(B2:B4)</f>
        <v>0</v>
      </c>
    </row>
  </sheetData>
  <mergeCells count="1">
    <mergeCell ref="A1:B1"/>
  </mergeCells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9080D-09D1-A747-8D8F-837999CED603}">
  <dimension ref="A1:S56"/>
  <sheetViews>
    <sheetView zoomScale="50" zoomScaleNormal="50" workbookViewId="0">
      <pane xSplit="1" ySplit="2" topLeftCell="C3" activePane="bottomRight" state="frozen"/>
      <selection pane="topRight" activeCell="B1" sqref="B1"/>
      <selection pane="bottomLeft" activeCell="A3" sqref="A3"/>
      <selection pane="bottomRight" activeCell="H59" sqref="H59"/>
    </sheetView>
  </sheetViews>
  <sheetFormatPr defaultColWidth="10.6640625" defaultRowHeight="28" customHeight="1"/>
  <cols>
    <col min="1" max="1" width="48.33203125" style="10" customWidth="1"/>
    <col min="2" max="2" width="12.6640625" style="73" customWidth="1"/>
    <col min="3" max="3" width="9.83203125" style="45" customWidth="1"/>
    <col min="4" max="4" width="16.1640625" style="13" customWidth="1"/>
    <col min="5" max="5" width="18.1640625" style="58" customWidth="1"/>
    <col min="6" max="6" width="21.6640625" style="148" customWidth="1"/>
    <col min="7" max="7" width="17.33203125" style="56" customWidth="1"/>
    <col min="8" max="8" width="14.83203125" style="113" customWidth="1"/>
    <col min="9" max="9" width="12.6640625" style="1" customWidth="1"/>
    <col min="10" max="10" width="9.33203125" style="45" customWidth="1"/>
    <col min="11" max="11" width="15.33203125" style="13" customWidth="1"/>
    <col min="12" max="12" width="15.1640625" style="56" customWidth="1"/>
    <col min="13" max="13" width="24" style="148" customWidth="1"/>
    <col min="14" max="14" width="17.83203125" style="56" customWidth="1"/>
    <col min="15" max="15" width="14.1640625" style="103" customWidth="1"/>
    <col min="16" max="16" width="19" style="58" customWidth="1"/>
  </cols>
  <sheetData>
    <row r="1" spans="1:16" s="2" customFormat="1" ht="28" customHeight="1">
      <c r="A1" s="4"/>
      <c r="B1" s="67"/>
      <c r="C1" s="213" t="s">
        <v>13</v>
      </c>
      <c r="D1" s="213"/>
      <c r="E1" s="213"/>
      <c r="F1" s="213"/>
      <c r="G1" s="213"/>
      <c r="H1" s="214"/>
      <c r="I1" s="125"/>
      <c r="J1" s="213" t="s">
        <v>14</v>
      </c>
      <c r="K1" s="213"/>
      <c r="L1" s="213"/>
      <c r="M1" s="213"/>
      <c r="N1" s="213"/>
      <c r="O1" s="214"/>
      <c r="P1" s="115" t="s">
        <v>15</v>
      </c>
    </row>
    <row r="2" spans="1:16" s="2" customFormat="1" ht="28" customHeight="1">
      <c r="A2" s="5"/>
      <c r="B2" s="66" t="s">
        <v>11</v>
      </c>
      <c r="C2" s="36" t="s">
        <v>1</v>
      </c>
      <c r="D2" s="59" t="s">
        <v>0</v>
      </c>
      <c r="E2" s="152" t="s">
        <v>2</v>
      </c>
      <c r="F2" s="137" t="s">
        <v>3</v>
      </c>
      <c r="G2" s="47" t="s">
        <v>5</v>
      </c>
      <c r="H2" s="104" t="s">
        <v>4</v>
      </c>
      <c r="I2" s="124" t="s">
        <v>11</v>
      </c>
      <c r="J2" s="36" t="s">
        <v>1</v>
      </c>
      <c r="K2" s="59" t="s">
        <v>0</v>
      </c>
      <c r="L2" s="47" t="s">
        <v>2</v>
      </c>
      <c r="M2" s="137" t="s">
        <v>3</v>
      </c>
      <c r="N2" s="47" t="s">
        <v>5</v>
      </c>
      <c r="O2" s="91" t="s">
        <v>4</v>
      </c>
      <c r="P2" s="104" t="s">
        <v>12</v>
      </c>
    </row>
    <row r="3" spans="1:16" ht="28" customHeight="1">
      <c r="A3" s="7" t="s">
        <v>16</v>
      </c>
      <c r="B3" s="68"/>
      <c r="C3" s="37"/>
      <c r="D3" s="60"/>
      <c r="E3" s="153"/>
      <c r="F3" s="138"/>
      <c r="G3" s="48"/>
      <c r="H3" s="105"/>
      <c r="I3" s="3"/>
      <c r="J3" s="37"/>
      <c r="K3" s="60"/>
      <c r="L3" s="48"/>
      <c r="M3" s="138"/>
      <c r="N3" s="48"/>
      <c r="O3" s="92"/>
      <c r="P3" s="116"/>
    </row>
    <row r="4" spans="1:16" ht="28" customHeight="1">
      <c r="A4" s="19" t="s">
        <v>28</v>
      </c>
      <c r="B4" s="69">
        <v>280</v>
      </c>
      <c r="C4" s="29">
        <f>B4/2080</f>
        <v>0.13461538461538461</v>
      </c>
      <c r="D4" s="11">
        <v>300000</v>
      </c>
      <c r="E4" s="154">
        <f>D4*C4</f>
        <v>40384.615384615383</v>
      </c>
      <c r="F4" s="139">
        <f>Rates!$B$3</f>
        <v>0.30499999999999999</v>
      </c>
      <c r="G4" s="46">
        <f>E4*F4</f>
        <v>12317.307692307691</v>
      </c>
      <c r="H4" s="106">
        <f>E4+G4</f>
        <v>52701.923076923078</v>
      </c>
      <c r="J4" s="29">
        <f>I4/2080</f>
        <v>0</v>
      </c>
      <c r="K4" s="11"/>
      <c r="L4" s="46">
        <f>K4*J4</f>
        <v>0</v>
      </c>
      <c r="M4" s="139">
        <f>Rates!$B$3</f>
        <v>0.30499999999999999</v>
      </c>
      <c r="N4" s="46">
        <f>M4*L4</f>
        <v>0</v>
      </c>
      <c r="O4" s="93">
        <f>L4+N4</f>
        <v>0</v>
      </c>
      <c r="P4" s="117">
        <f>O4+H4</f>
        <v>52701.923076923078</v>
      </c>
    </row>
    <row r="5" spans="1:16" ht="28" customHeight="1">
      <c r="A5" s="19" t="s">
        <v>30</v>
      </c>
      <c r="B5" s="69">
        <v>280</v>
      </c>
      <c r="C5" s="29">
        <f t="shared" ref="C5:C10" si="0">B5/2080</f>
        <v>0.13461538461538461</v>
      </c>
      <c r="D5" s="11">
        <v>200000</v>
      </c>
      <c r="E5" s="154">
        <f t="shared" ref="E5:E10" si="1">D5*C5</f>
        <v>26923.076923076922</v>
      </c>
      <c r="F5" s="139">
        <f>Rates!$B$3</f>
        <v>0.30499999999999999</v>
      </c>
      <c r="G5" s="46">
        <f t="shared" ref="G5:G10" si="2">E5*F5</f>
        <v>8211.538461538461</v>
      </c>
      <c r="H5" s="106">
        <f t="shared" ref="H5:H10" si="3">E5+G5</f>
        <v>35134.615384615383</v>
      </c>
      <c r="I5" s="12"/>
      <c r="J5" s="29">
        <f t="shared" ref="J5:J10" si="4">I5/2080</f>
        <v>0</v>
      </c>
      <c r="K5" s="11"/>
      <c r="L5" s="46">
        <f t="shared" ref="L5:L10" si="5">K5*J5</f>
        <v>0</v>
      </c>
      <c r="M5" s="139">
        <f>Rates!$B$3</f>
        <v>0.30499999999999999</v>
      </c>
      <c r="N5" s="46">
        <f t="shared" ref="N5:N10" si="6">M5*L5</f>
        <v>0</v>
      </c>
      <c r="O5" s="93">
        <f t="shared" ref="O5:O10" si="7">L5+N5</f>
        <v>0</v>
      </c>
      <c r="P5" s="117">
        <f t="shared" ref="P5:P10" si="8">O5+H5</f>
        <v>35134.615384615383</v>
      </c>
    </row>
    <row r="6" spans="1:16" ht="28" customHeight="1">
      <c r="A6" s="19" t="s">
        <v>31</v>
      </c>
      <c r="B6" s="69">
        <v>120</v>
      </c>
      <c r="C6" s="29">
        <f t="shared" si="0"/>
        <v>5.7692307692307696E-2</v>
      </c>
      <c r="D6" s="11">
        <v>150000</v>
      </c>
      <c r="E6" s="154">
        <f>D6*C6</f>
        <v>8653.8461538461543</v>
      </c>
      <c r="F6" s="139">
        <f>Rates!$B$3</f>
        <v>0.30499999999999999</v>
      </c>
      <c r="G6" s="46">
        <f t="shared" si="2"/>
        <v>2639.4230769230771</v>
      </c>
      <c r="H6" s="106">
        <f t="shared" si="3"/>
        <v>11293.26923076923</v>
      </c>
      <c r="I6" s="12"/>
      <c r="J6" s="29">
        <f t="shared" si="4"/>
        <v>0</v>
      </c>
      <c r="K6" s="11"/>
      <c r="L6" s="46">
        <f t="shared" si="5"/>
        <v>0</v>
      </c>
      <c r="M6" s="139">
        <f>Rates!$B$3</f>
        <v>0.30499999999999999</v>
      </c>
      <c r="N6" s="46">
        <f t="shared" si="6"/>
        <v>0</v>
      </c>
      <c r="O6" s="93">
        <f t="shared" si="7"/>
        <v>0</v>
      </c>
      <c r="P6" s="117">
        <f t="shared" si="8"/>
        <v>11293.26923076923</v>
      </c>
    </row>
    <row r="7" spans="1:16" ht="28" customHeight="1">
      <c r="A7" s="19" t="s">
        <v>29</v>
      </c>
      <c r="B7" s="69">
        <v>120</v>
      </c>
      <c r="C7" s="29">
        <f t="shared" si="0"/>
        <v>5.7692307692307696E-2</v>
      </c>
      <c r="D7" s="11">
        <v>150000</v>
      </c>
      <c r="E7" s="154">
        <f t="shared" si="1"/>
        <v>8653.8461538461543</v>
      </c>
      <c r="F7" s="139">
        <f>Rates!$B$3</f>
        <v>0.30499999999999999</v>
      </c>
      <c r="G7" s="46">
        <f t="shared" si="2"/>
        <v>2639.4230769230771</v>
      </c>
      <c r="H7" s="106">
        <f t="shared" si="3"/>
        <v>11293.26923076923</v>
      </c>
      <c r="I7" s="12"/>
      <c r="J7" s="29">
        <f t="shared" si="4"/>
        <v>0</v>
      </c>
      <c r="K7" s="11"/>
      <c r="L7" s="46">
        <f t="shared" si="5"/>
        <v>0</v>
      </c>
      <c r="M7" s="139">
        <f>Rates!$B$3</f>
        <v>0.30499999999999999</v>
      </c>
      <c r="N7" s="46">
        <f t="shared" si="6"/>
        <v>0</v>
      </c>
      <c r="O7" s="93">
        <f t="shared" si="7"/>
        <v>0</v>
      </c>
      <c r="P7" s="117">
        <f t="shared" si="8"/>
        <v>11293.26923076923</v>
      </c>
    </row>
    <row r="8" spans="1:16" ht="28" customHeight="1">
      <c r="A8" s="19" t="s">
        <v>33</v>
      </c>
      <c r="B8" s="69">
        <v>60</v>
      </c>
      <c r="C8" s="29">
        <f t="shared" si="0"/>
        <v>2.8846153846153848E-2</v>
      </c>
      <c r="D8" s="11">
        <v>75000</v>
      </c>
      <c r="E8" s="154">
        <f t="shared" si="1"/>
        <v>2163.4615384615386</v>
      </c>
      <c r="F8" s="139">
        <f>Rates!$B$3</f>
        <v>0.30499999999999999</v>
      </c>
      <c r="G8" s="46">
        <f t="shared" si="2"/>
        <v>659.85576923076928</v>
      </c>
      <c r="H8" s="106">
        <f t="shared" si="3"/>
        <v>2823.3173076923076</v>
      </c>
      <c r="I8" s="12"/>
      <c r="J8" s="29">
        <f t="shared" si="4"/>
        <v>0</v>
      </c>
      <c r="K8" s="11"/>
      <c r="L8" s="46">
        <f t="shared" si="5"/>
        <v>0</v>
      </c>
      <c r="M8" s="139">
        <f>Rates!$B$3</f>
        <v>0.30499999999999999</v>
      </c>
      <c r="N8" s="46">
        <f t="shared" si="6"/>
        <v>0</v>
      </c>
      <c r="O8" s="93">
        <f t="shared" si="7"/>
        <v>0</v>
      </c>
      <c r="P8" s="117">
        <f t="shared" si="8"/>
        <v>2823.3173076923076</v>
      </c>
    </row>
    <row r="9" spans="1:16" ht="28" customHeight="1">
      <c r="A9" s="19" t="s">
        <v>32</v>
      </c>
      <c r="B9" s="69">
        <v>25</v>
      </c>
      <c r="C9" s="29">
        <f t="shared" si="0"/>
        <v>1.201923076923077E-2</v>
      </c>
      <c r="D9" s="11">
        <v>50000</v>
      </c>
      <c r="E9" s="154">
        <f t="shared" si="1"/>
        <v>600.96153846153845</v>
      </c>
      <c r="F9" s="139">
        <f>Rates!$B$3</f>
        <v>0.30499999999999999</v>
      </c>
      <c r="G9" s="46">
        <f t="shared" si="2"/>
        <v>183.29326923076923</v>
      </c>
      <c r="H9" s="106">
        <f t="shared" si="3"/>
        <v>784.25480769230762</v>
      </c>
      <c r="I9" s="12"/>
      <c r="J9" s="29">
        <f t="shared" si="4"/>
        <v>0</v>
      </c>
      <c r="K9" s="11"/>
      <c r="L9" s="46">
        <f t="shared" si="5"/>
        <v>0</v>
      </c>
      <c r="M9" s="139">
        <f>Rates!$B$3</f>
        <v>0.30499999999999999</v>
      </c>
      <c r="N9" s="46">
        <f t="shared" si="6"/>
        <v>0</v>
      </c>
      <c r="O9" s="93">
        <f t="shared" si="7"/>
        <v>0</v>
      </c>
      <c r="P9" s="117">
        <f t="shared" si="8"/>
        <v>784.25480769230762</v>
      </c>
    </row>
    <row r="10" spans="1:16" ht="28" customHeight="1">
      <c r="A10" s="19" t="s">
        <v>34</v>
      </c>
      <c r="B10" s="69">
        <v>25</v>
      </c>
      <c r="C10" s="29">
        <f t="shared" si="0"/>
        <v>1.201923076923077E-2</v>
      </c>
      <c r="D10" s="11">
        <v>50000</v>
      </c>
      <c r="E10" s="154">
        <f t="shared" si="1"/>
        <v>600.96153846153845</v>
      </c>
      <c r="F10" s="139">
        <f>Rates!$B$3</f>
        <v>0.30499999999999999</v>
      </c>
      <c r="G10" s="46">
        <f t="shared" si="2"/>
        <v>183.29326923076923</v>
      </c>
      <c r="H10" s="106">
        <f t="shared" si="3"/>
        <v>784.25480769230762</v>
      </c>
      <c r="I10" s="12"/>
      <c r="J10" s="29">
        <f t="shared" si="4"/>
        <v>0</v>
      </c>
      <c r="K10" s="11"/>
      <c r="L10" s="46">
        <f t="shared" si="5"/>
        <v>0</v>
      </c>
      <c r="M10" s="139">
        <f>Rates!$B$3</f>
        <v>0.30499999999999999</v>
      </c>
      <c r="N10" s="46">
        <f t="shared" si="6"/>
        <v>0</v>
      </c>
      <c r="O10" s="93">
        <f t="shared" si="7"/>
        <v>0</v>
      </c>
      <c r="P10" s="117">
        <f t="shared" si="8"/>
        <v>784.25480769230762</v>
      </c>
    </row>
    <row r="11" spans="1:16" ht="28" customHeight="1">
      <c r="A11" s="17" t="s">
        <v>10</v>
      </c>
      <c r="B11" s="70"/>
      <c r="C11" s="29"/>
      <c r="D11" s="11"/>
      <c r="E11" s="154"/>
      <c r="F11" s="139"/>
      <c r="G11" s="46"/>
      <c r="H11" s="106">
        <f>SUM(H4:H10)</f>
        <v>114814.90384615387</v>
      </c>
      <c r="I11" s="12"/>
      <c r="J11" s="29"/>
      <c r="K11" s="11"/>
      <c r="L11" s="46"/>
      <c r="M11" s="139"/>
      <c r="N11" s="46"/>
      <c r="O11" s="93">
        <f>SUM(O4:O10)</f>
        <v>0</v>
      </c>
      <c r="P11" s="117">
        <f>SUM(P4:P10)</f>
        <v>114814.90384615387</v>
      </c>
    </row>
    <row r="12" spans="1:16" ht="28" customHeight="1">
      <c r="A12" s="9" t="s">
        <v>6</v>
      </c>
      <c r="B12" s="71"/>
      <c r="C12" s="38"/>
      <c r="D12" s="61"/>
      <c r="E12" s="155"/>
      <c r="F12" s="140"/>
      <c r="G12" s="49"/>
      <c r="H12" s="107"/>
      <c r="I12" s="6"/>
      <c r="J12" s="38"/>
      <c r="K12" s="61"/>
      <c r="L12" s="49"/>
      <c r="M12" s="140"/>
      <c r="N12" s="49"/>
      <c r="O12" s="94"/>
      <c r="P12" s="120"/>
    </row>
    <row r="13" spans="1:16" s="15" customFormat="1" ht="28" customHeight="1">
      <c r="A13" s="16" t="s">
        <v>35</v>
      </c>
      <c r="B13" s="72"/>
      <c r="C13" s="41"/>
      <c r="D13" s="32"/>
      <c r="E13" s="156"/>
      <c r="F13" s="141"/>
      <c r="G13" s="90"/>
      <c r="H13" s="109">
        <v>7500</v>
      </c>
      <c r="I13" s="14"/>
      <c r="J13" s="41"/>
      <c r="K13" s="32"/>
      <c r="L13" s="52"/>
      <c r="M13" s="141"/>
      <c r="N13" s="52"/>
      <c r="O13" s="97"/>
      <c r="P13" s="121"/>
    </row>
    <row r="14" spans="1:16" s="15" customFormat="1" ht="28" customHeight="1">
      <c r="A14" s="24"/>
      <c r="B14" s="72"/>
      <c r="C14" s="41"/>
      <c r="D14" s="32"/>
      <c r="E14" s="156"/>
      <c r="F14" s="141"/>
      <c r="G14" s="52"/>
      <c r="H14" s="109"/>
      <c r="I14" s="14"/>
      <c r="J14" s="41"/>
      <c r="K14" s="32"/>
      <c r="L14" s="52"/>
      <c r="M14" s="141"/>
      <c r="N14" s="52"/>
      <c r="O14" s="97"/>
      <c r="P14" s="121"/>
    </row>
    <row r="15" spans="1:16" s="15" customFormat="1" ht="28" customHeight="1">
      <c r="A15" s="24"/>
      <c r="B15" s="72"/>
      <c r="C15" s="41"/>
      <c r="D15" s="32"/>
      <c r="E15" s="156"/>
      <c r="F15" s="141"/>
      <c r="G15" s="52"/>
      <c r="H15" s="109"/>
      <c r="I15" s="14"/>
      <c r="J15" s="41"/>
      <c r="K15" s="32"/>
      <c r="L15" s="52"/>
      <c r="M15" s="141"/>
      <c r="N15" s="52"/>
      <c r="O15" s="97"/>
      <c r="P15" s="121"/>
    </row>
    <row r="16" spans="1:16" s="15" customFormat="1" ht="28" customHeight="1">
      <c r="A16" s="24"/>
      <c r="B16" s="72"/>
      <c r="C16" s="41"/>
      <c r="D16" s="32"/>
      <c r="E16" s="156"/>
      <c r="F16" s="141"/>
      <c r="G16" s="52"/>
      <c r="H16" s="109"/>
      <c r="I16" s="14"/>
      <c r="J16" s="41"/>
      <c r="K16" s="32"/>
      <c r="L16" s="52"/>
      <c r="M16" s="141"/>
      <c r="N16" s="52"/>
      <c r="O16" s="97"/>
      <c r="P16" s="121"/>
    </row>
    <row r="17" spans="1:16" ht="28" customHeight="1">
      <c r="A17" s="17" t="s">
        <v>9</v>
      </c>
      <c r="B17" s="70"/>
      <c r="C17" s="29"/>
      <c r="D17" s="11"/>
      <c r="E17" s="154"/>
      <c r="F17" s="139"/>
      <c r="G17" s="46"/>
      <c r="H17" s="106">
        <f>SUM(H13:H16)</f>
        <v>7500</v>
      </c>
      <c r="I17" s="12"/>
      <c r="J17" s="29"/>
      <c r="K17" s="11"/>
      <c r="L17" s="46"/>
      <c r="M17" s="139"/>
      <c r="N17" s="46"/>
      <c r="O17" s="93">
        <f>SUM(O13:O16)</f>
        <v>0</v>
      </c>
      <c r="P17" s="117">
        <f>H17+O17</f>
        <v>7500</v>
      </c>
    </row>
    <row r="18" spans="1:16" ht="28" customHeight="1">
      <c r="A18" s="9" t="s">
        <v>39</v>
      </c>
      <c r="B18" s="71"/>
      <c r="C18" s="38"/>
      <c r="D18" s="61"/>
      <c r="E18" s="155"/>
      <c r="F18" s="140"/>
      <c r="G18" s="49"/>
      <c r="H18" s="107"/>
      <c r="I18" s="6"/>
      <c r="J18" s="38"/>
      <c r="K18" s="61"/>
      <c r="L18" s="49"/>
      <c r="M18" s="140"/>
      <c r="N18" s="49"/>
      <c r="O18" s="94"/>
      <c r="P18" s="120"/>
    </row>
    <row r="19" spans="1:16" ht="28" customHeight="1">
      <c r="A19" s="10" t="s">
        <v>47</v>
      </c>
      <c r="C19" s="29"/>
      <c r="D19" s="11"/>
      <c r="E19" s="154"/>
      <c r="F19" s="139"/>
      <c r="G19" s="89"/>
      <c r="H19" s="106">
        <v>4999</v>
      </c>
      <c r="I19" s="11"/>
      <c r="J19" s="29"/>
      <c r="K19" s="11"/>
      <c r="L19" s="46"/>
      <c r="M19" s="139"/>
      <c r="N19" s="46"/>
      <c r="O19" s="98"/>
      <c r="P19" s="117"/>
    </row>
    <row r="20" spans="1:16" ht="28" customHeight="1">
      <c r="A20" s="23" t="s">
        <v>46</v>
      </c>
      <c r="C20" s="29"/>
      <c r="D20" s="11"/>
      <c r="E20" s="154"/>
      <c r="F20" s="139"/>
      <c r="G20" s="89"/>
      <c r="H20" s="106">
        <f>800*7</f>
        <v>5600</v>
      </c>
      <c r="I20" s="11"/>
      <c r="J20" s="29"/>
      <c r="K20" s="11"/>
      <c r="L20" s="46"/>
      <c r="M20" s="139"/>
      <c r="N20" s="46"/>
      <c r="O20" s="98"/>
      <c r="P20" s="117"/>
    </row>
    <row r="21" spans="1:16" ht="28" customHeight="1">
      <c r="A21" s="23" t="s">
        <v>36</v>
      </c>
      <c r="C21" s="29"/>
      <c r="D21" s="11"/>
      <c r="E21" s="154"/>
      <c r="F21" s="139"/>
      <c r="G21" s="89"/>
      <c r="H21" s="106">
        <v>2000</v>
      </c>
      <c r="I21" s="11"/>
      <c r="J21" s="29"/>
      <c r="K21" s="11"/>
      <c r="L21" s="46"/>
      <c r="M21" s="139"/>
      <c r="N21" s="46"/>
      <c r="O21" s="98"/>
      <c r="P21" s="117"/>
    </row>
    <row r="22" spans="1:16" ht="28" customHeight="1">
      <c r="C22" s="29"/>
      <c r="D22" s="11"/>
      <c r="E22" s="154"/>
      <c r="F22" s="139"/>
      <c r="G22" s="46"/>
      <c r="H22" s="106"/>
      <c r="I22" s="11"/>
      <c r="J22" s="29"/>
      <c r="K22" s="11"/>
      <c r="L22" s="46"/>
      <c r="M22" s="139"/>
      <c r="N22" s="46"/>
      <c r="O22" s="98"/>
      <c r="P22" s="117"/>
    </row>
    <row r="23" spans="1:16" ht="28" customHeight="1">
      <c r="A23" s="17" t="s">
        <v>20</v>
      </c>
      <c r="C23" s="29"/>
      <c r="D23" s="11"/>
      <c r="E23" s="154"/>
      <c r="F23" s="139"/>
      <c r="G23" s="46"/>
      <c r="H23" s="106">
        <f>SUM(H19:H22)</f>
        <v>12599</v>
      </c>
      <c r="I23" s="11"/>
      <c r="J23" s="29"/>
      <c r="K23" s="11"/>
      <c r="L23" s="46"/>
      <c r="M23" s="139"/>
      <c r="N23" s="46"/>
      <c r="O23" s="98">
        <f>SUM(O19:O22)</f>
        <v>0</v>
      </c>
      <c r="P23" s="117">
        <f>H23+O23</f>
        <v>12599</v>
      </c>
    </row>
    <row r="24" spans="1:16" ht="28" customHeight="1">
      <c r="A24" s="9" t="s">
        <v>40</v>
      </c>
      <c r="B24" s="71"/>
      <c r="C24" s="38"/>
      <c r="D24" s="61"/>
      <c r="E24" s="155"/>
      <c r="F24" s="140"/>
      <c r="G24" s="49"/>
      <c r="H24" s="107"/>
      <c r="I24" s="6"/>
      <c r="J24" s="38"/>
      <c r="K24" s="61"/>
      <c r="L24" s="49"/>
      <c r="M24" s="140"/>
      <c r="N24" s="49"/>
      <c r="O24" s="94"/>
      <c r="P24" s="120"/>
    </row>
    <row r="25" spans="1:16" ht="28" customHeight="1">
      <c r="A25" s="10" t="s">
        <v>44</v>
      </c>
      <c r="C25" s="29"/>
      <c r="D25" s="11"/>
      <c r="E25" s="154"/>
      <c r="F25" s="139"/>
      <c r="G25" s="89"/>
      <c r="H25" s="106">
        <v>2000</v>
      </c>
      <c r="I25" s="11"/>
      <c r="J25" s="29"/>
      <c r="K25" s="11"/>
      <c r="L25" s="46"/>
      <c r="M25" s="139"/>
      <c r="N25" s="46"/>
      <c r="O25" s="98"/>
      <c r="P25" s="117"/>
    </row>
    <row r="26" spans="1:16" ht="28" customHeight="1">
      <c r="C26" s="29"/>
      <c r="D26" s="11"/>
      <c r="E26" s="154"/>
      <c r="F26" s="139"/>
      <c r="G26" s="46"/>
      <c r="H26" s="106"/>
      <c r="I26" s="11"/>
      <c r="J26" s="29"/>
      <c r="K26" s="11"/>
      <c r="L26" s="46"/>
      <c r="M26" s="139"/>
      <c r="N26" s="46"/>
      <c r="O26" s="98"/>
      <c r="P26" s="117"/>
    </row>
    <row r="27" spans="1:16" ht="28" customHeight="1">
      <c r="C27" s="29"/>
      <c r="D27" s="11"/>
      <c r="E27" s="154"/>
      <c r="F27" s="139"/>
      <c r="G27" s="46"/>
      <c r="H27" s="106"/>
      <c r="I27" s="11"/>
      <c r="J27" s="29"/>
      <c r="K27" s="11"/>
      <c r="L27" s="46"/>
      <c r="M27" s="139"/>
      <c r="N27" s="46"/>
      <c r="O27" s="98"/>
      <c r="P27" s="117"/>
    </row>
    <row r="28" spans="1:16" ht="28" customHeight="1">
      <c r="C28" s="29"/>
      <c r="D28" s="11"/>
      <c r="E28" s="154"/>
      <c r="F28" s="139"/>
      <c r="G28" s="46"/>
      <c r="H28" s="106"/>
      <c r="I28" s="11"/>
      <c r="J28" s="29"/>
      <c r="K28" s="11"/>
      <c r="L28" s="46"/>
      <c r="M28" s="139"/>
      <c r="N28" s="46"/>
      <c r="O28" s="98"/>
      <c r="P28" s="117"/>
    </row>
    <row r="29" spans="1:16" ht="28" customHeight="1">
      <c r="A29" s="17" t="s">
        <v>21</v>
      </c>
      <c r="C29" s="29"/>
      <c r="D29" s="11"/>
      <c r="E29" s="154"/>
      <c r="F29" s="139"/>
      <c r="G29" s="46"/>
      <c r="H29" s="106">
        <f>SUM(H25:H28)</f>
        <v>2000</v>
      </c>
      <c r="I29" s="11"/>
      <c r="J29" s="29"/>
      <c r="K29" s="11"/>
      <c r="L29" s="46"/>
      <c r="M29" s="139"/>
      <c r="N29" s="46"/>
      <c r="O29" s="98">
        <f>SUM(O25:O28)</f>
        <v>0</v>
      </c>
      <c r="P29" s="117">
        <f>H29+O29</f>
        <v>2000</v>
      </c>
    </row>
    <row r="30" spans="1:16" ht="28" customHeight="1">
      <c r="A30" s="9" t="s">
        <v>22</v>
      </c>
      <c r="B30" s="71"/>
      <c r="C30" s="38"/>
      <c r="D30" s="61"/>
      <c r="E30" s="155"/>
      <c r="F30" s="140"/>
      <c r="G30" s="49"/>
      <c r="H30" s="107"/>
      <c r="I30" s="6"/>
      <c r="J30" s="38"/>
      <c r="K30" s="61"/>
      <c r="L30" s="49"/>
      <c r="M30" s="140"/>
      <c r="N30" s="49"/>
      <c r="O30" s="94"/>
      <c r="P30" s="120"/>
    </row>
    <row r="31" spans="1:16" ht="28" customHeight="1">
      <c r="A31" s="22" t="s">
        <v>37</v>
      </c>
      <c r="C31" s="29"/>
      <c r="D31" s="11"/>
      <c r="E31" s="154"/>
      <c r="F31" s="139"/>
      <c r="G31" s="89"/>
      <c r="H31" s="106">
        <v>50</v>
      </c>
      <c r="I31" s="11"/>
      <c r="J31" s="29"/>
      <c r="K31" s="11"/>
      <c r="L31" s="46"/>
      <c r="M31" s="139"/>
      <c r="N31" s="46"/>
      <c r="O31" s="98"/>
      <c r="P31" s="117"/>
    </row>
    <row r="32" spans="1:16" ht="28" customHeight="1">
      <c r="A32" s="17"/>
      <c r="C32" s="29"/>
      <c r="D32" s="11"/>
      <c r="E32" s="154"/>
      <c r="F32" s="139"/>
      <c r="G32" s="46"/>
      <c r="H32" s="106"/>
      <c r="I32" s="11"/>
      <c r="J32" s="29"/>
      <c r="K32" s="11"/>
      <c r="L32" s="46"/>
      <c r="M32" s="139"/>
      <c r="N32" s="46"/>
      <c r="O32" s="98"/>
      <c r="P32" s="117"/>
    </row>
    <row r="33" spans="1:19" ht="28" customHeight="1">
      <c r="A33" s="17"/>
      <c r="C33" s="29"/>
      <c r="D33" s="11"/>
      <c r="E33" s="154"/>
      <c r="F33" s="139"/>
      <c r="G33" s="46"/>
      <c r="H33" s="106"/>
      <c r="I33" s="11"/>
      <c r="J33" s="29"/>
      <c r="K33" s="11"/>
      <c r="L33" s="46"/>
      <c r="M33" s="139"/>
      <c r="N33" s="46"/>
      <c r="O33" s="98"/>
      <c r="P33" s="117"/>
    </row>
    <row r="34" spans="1:19" ht="28" customHeight="1">
      <c r="A34" s="17"/>
      <c r="C34" s="29"/>
      <c r="D34" s="11"/>
      <c r="E34" s="154"/>
      <c r="F34" s="139"/>
      <c r="G34" s="46"/>
      <c r="H34" s="106"/>
      <c r="I34" s="11"/>
      <c r="J34" s="29"/>
      <c r="K34" s="11"/>
      <c r="L34" s="46"/>
      <c r="M34" s="139"/>
      <c r="N34" s="46"/>
      <c r="O34" s="98"/>
      <c r="P34" s="117"/>
    </row>
    <row r="35" spans="1:19" ht="28" customHeight="1">
      <c r="A35" s="17" t="s">
        <v>18</v>
      </c>
      <c r="C35" s="29"/>
      <c r="D35" s="11"/>
      <c r="E35" s="154"/>
      <c r="F35" s="139"/>
      <c r="G35" s="46"/>
      <c r="H35" s="106">
        <f>SUM(H31:H34)</f>
        <v>50</v>
      </c>
      <c r="I35" s="11"/>
      <c r="J35" s="29"/>
      <c r="K35" s="11"/>
      <c r="L35" s="46"/>
      <c r="M35" s="139"/>
      <c r="N35" s="46"/>
      <c r="O35" s="98">
        <f>SUM(O31:O34)</f>
        <v>0</v>
      </c>
      <c r="P35" s="117">
        <f>H35+O35</f>
        <v>50</v>
      </c>
    </row>
    <row r="36" spans="1:19" ht="28" customHeight="1">
      <c r="A36" s="27" t="s">
        <v>42</v>
      </c>
      <c r="B36" s="74"/>
      <c r="C36" s="42"/>
      <c r="D36" s="64"/>
      <c r="E36" s="157"/>
      <c r="F36" s="142"/>
      <c r="G36" s="53"/>
      <c r="H36" s="110"/>
      <c r="I36" s="28"/>
      <c r="J36" s="42"/>
      <c r="K36" s="64"/>
      <c r="L36" s="53"/>
      <c r="M36" s="142"/>
      <c r="N36" s="53"/>
      <c r="O36" s="99"/>
      <c r="P36" s="122"/>
    </row>
    <row r="37" spans="1:19" s="14" customFormat="1" ht="28" customHeight="1">
      <c r="A37" s="163" t="s">
        <v>45</v>
      </c>
      <c r="B37" s="72"/>
      <c r="C37" s="41"/>
      <c r="D37" s="32"/>
      <c r="E37" s="156"/>
      <c r="F37" s="141"/>
      <c r="G37" s="52"/>
      <c r="H37" s="109">
        <v>18000</v>
      </c>
      <c r="J37" s="41"/>
      <c r="K37" s="32"/>
      <c r="L37" s="52"/>
      <c r="M37" s="141"/>
      <c r="N37" s="52"/>
      <c r="O37" s="97"/>
      <c r="P37" s="121"/>
    </row>
    <row r="38" spans="1:19" s="14" customFormat="1" ht="28" customHeight="1">
      <c r="A38" s="24"/>
      <c r="B38" s="72"/>
      <c r="C38" s="41"/>
      <c r="D38" s="32"/>
      <c r="E38" s="156"/>
      <c r="F38" s="141"/>
      <c r="G38" s="52"/>
      <c r="H38" s="109"/>
      <c r="J38" s="41"/>
      <c r="K38" s="32"/>
      <c r="L38" s="52"/>
      <c r="M38" s="141"/>
      <c r="N38" s="52"/>
      <c r="O38" s="97"/>
      <c r="P38" s="121"/>
    </row>
    <row r="39" spans="1:19" s="14" customFormat="1" ht="28" customHeight="1">
      <c r="A39" s="24"/>
      <c r="B39" s="72"/>
      <c r="C39" s="41"/>
      <c r="D39" s="32"/>
      <c r="E39" s="156"/>
      <c r="F39" s="141"/>
      <c r="G39" s="52"/>
      <c r="H39" s="109"/>
      <c r="J39" s="41"/>
      <c r="K39" s="32"/>
      <c r="L39" s="52"/>
      <c r="M39" s="141"/>
      <c r="N39" s="52"/>
      <c r="O39" s="97"/>
      <c r="P39" s="121"/>
    </row>
    <row r="40" spans="1:19" s="14" customFormat="1" ht="28" customHeight="1">
      <c r="A40" s="24"/>
      <c r="B40" s="72"/>
      <c r="C40" s="41"/>
      <c r="D40" s="32"/>
      <c r="E40" s="156"/>
      <c r="F40" s="141"/>
      <c r="G40" s="52"/>
      <c r="H40" s="109"/>
      <c r="J40" s="41"/>
      <c r="K40" s="32"/>
      <c r="L40" s="52"/>
      <c r="M40" s="141"/>
      <c r="N40" s="52"/>
      <c r="O40" s="97"/>
      <c r="P40" s="121"/>
    </row>
    <row r="41" spans="1:19" s="1" customFormat="1" ht="28" customHeight="1" thickBot="1">
      <c r="A41" s="35" t="s">
        <v>19</v>
      </c>
      <c r="B41" s="75"/>
      <c r="C41" s="43"/>
      <c r="D41" s="26"/>
      <c r="E41" s="158"/>
      <c r="F41" s="143"/>
      <c r="G41" s="54"/>
      <c r="H41" s="111">
        <f>SUM(H37:H40)</f>
        <v>18000</v>
      </c>
      <c r="I41" s="25"/>
      <c r="J41" s="43"/>
      <c r="K41" s="26"/>
      <c r="L41" s="78"/>
      <c r="M41" s="143"/>
      <c r="N41" s="54"/>
      <c r="O41" s="100">
        <f>SUM(O37:O40)</f>
        <v>0</v>
      </c>
      <c r="P41" s="117">
        <f>H41+O41</f>
        <v>18000</v>
      </c>
    </row>
    <row r="42" spans="1:19" ht="28" customHeight="1" thickBot="1">
      <c r="A42" s="127" t="s">
        <v>7</v>
      </c>
      <c r="B42" s="128"/>
      <c r="C42" s="129"/>
      <c r="D42" s="130"/>
      <c r="E42" s="159"/>
      <c r="F42" s="144"/>
      <c r="G42" s="131"/>
      <c r="H42" s="136">
        <f>H41+H35+H29+H23+H17+H49+H11</f>
        <v>172963.90384615387</v>
      </c>
      <c r="I42" s="133"/>
      <c r="J42" s="129"/>
      <c r="K42" s="130"/>
      <c r="L42" s="131"/>
      <c r="M42" s="144"/>
      <c r="N42" s="131"/>
      <c r="O42" s="132">
        <f>O41+O35+O29+O23+O17+O49+O11</f>
        <v>0</v>
      </c>
      <c r="P42" s="149">
        <f>H42+O42</f>
        <v>172963.90384615387</v>
      </c>
    </row>
    <row r="43" spans="1:19" ht="28" customHeight="1" thickBot="1">
      <c r="A43" s="127" t="s">
        <v>23</v>
      </c>
      <c r="B43" s="128"/>
      <c r="C43" s="129"/>
      <c r="D43" s="130"/>
      <c r="E43" s="159"/>
      <c r="F43" s="144"/>
      <c r="G43" s="131"/>
      <c r="H43" s="136">
        <f>Rates!B2*H42</f>
        <v>13837.11230769231</v>
      </c>
      <c r="I43" s="133"/>
      <c r="J43" s="129"/>
      <c r="K43" s="130"/>
      <c r="L43" s="131"/>
      <c r="M43" s="144"/>
      <c r="N43" s="131"/>
      <c r="O43" s="132">
        <f>0.655*O42</f>
        <v>0</v>
      </c>
      <c r="P43" s="150">
        <f>H43+O43</f>
        <v>13837.11230769231</v>
      </c>
    </row>
    <row r="44" spans="1:19" ht="28" customHeight="1">
      <c r="A44" s="8" t="s">
        <v>41</v>
      </c>
      <c r="B44" s="71"/>
      <c r="C44" s="38"/>
      <c r="D44" s="61"/>
      <c r="E44" s="155"/>
      <c r="F44" s="140"/>
      <c r="G44" s="49"/>
      <c r="H44" s="107"/>
      <c r="I44" s="6"/>
      <c r="J44" s="38"/>
      <c r="K44" s="61"/>
      <c r="L44" s="49"/>
      <c r="M44" s="140"/>
      <c r="N44" s="49"/>
      <c r="O44" s="101"/>
      <c r="P44" s="118"/>
    </row>
    <row r="45" spans="1:19" ht="28" customHeight="1">
      <c r="A45" s="21" t="s">
        <v>38</v>
      </c>
      <c r="B45" s="57"/>
      <c r="C45" s="39"/>
      <c r="D45" s="62"/>
      <c r="E45" s="160"/>
      <c r="F45" s="145"/>
      <c r="G45" s="114"/>
      <c r="H45" s="108">
        <v>18000</v>
      </c>
      <c r="I45" s="30"/>
      <c r="J45" s="39"/>
      <c r="K45" s="62"/>
      <c r="L45" s="50"/>
      <c r="M45" s="145"/>
      <c r="N45" s="50"/>
      <c r="O45" s="102"/>
      <c r="P45" s="119"/>
      <c r="Q45" s="15"/>
      <c r="R45" s="15"/>
      <c r="S45" s="15"/>
    </row>
    <row r="46" spans="1:19" ht="28" customHeight="1">
      <c r="A46" s="21"/>
      <c r="B46" s="57"/>
      <c r="C46" s="39"/>
      <c r="D46" s="62"/>
      <c r="E46" s="160"/>
      <c r="F46" s="145"/>
      <c r="G46" s="50"/>
      <c r="H46" s="108"/>
      <c r="I46" s="30"/>
      <c r="J46" s="39"/>
      <c r="K46" s="62"/>
      <c r="L46" s="50"/>
      <c r="M46" s="145"/>
      <c r="N46" s="50"/>
      <c r="O46" s="102"/>
      <c r="P46" s="119"/>
      <c r="Q46" s="15"/>
      <c r="R46" s="15"/>
      <c r="S46" s="15"/>
    </row>
    <row r="47" spans="1:19" ht="28" customHeight="1">
      <c r="A47" s="21"/>
      <c r="B47" s="57"/>
      <c r="C47" s="39"/>
      <c r="D47" s="62"/>
      <c r="E47" s="160"/>
      <c r="F47" s="145"/>
      <c r="G47" s="50"/>
      <c r="H47" s="108"/>
      <c r="I47" s="30"/>
      <c r="J47" s="39"/>
      <c r="K47" s="62"/>
      <c r="L47" s="50"/>
      <c r="M47" s="145"/>
      <c r="N47" s="50"/>
      <c r="O47" s="102"/>
      <c r="P47" s="119"/>
      <c r="Q47" s="15"/>
      <c r="R47" s="15"/>
      <c r="S47" s="15"/>
    </row>
    <row r="48" spans="1:19" ht="28" customHeight="1">
      <c r="A48" s="21"/>
      <c r="B48" s="57"/>
      <c r="C48" s="39"/>
      <c r="D48" s="62"/>
      <c r="E48" s="160"/>
      <c r="F48" s="145"/>
      <c r="G48" s="50"/>
      <c r="H48" s="108"/>
      <c r="I48" s="30"/>
      <c r="J48" s="39"/>
      <c r="K48" s="62"/>
      <c r="L48" s="50"/>
      <c r="M48" s="145"/>
      <c r="N48" s="50"/>
      <c r="O48" s="102"/>
      <c r="P48" s="119"/>
      <c r="Q48" s="15"/>
      <c r="R48" s="15"/>
      <c r="S48" s="15"/>
    </row>
    <row r="49" spans="1:16" s="18" customFormat="1" ht="28" customHeight="1">
      <c r="A49" s="17" t="s">
        <v>8</v>
      </c>
      <c r="B49" s="70"/>
      <c r="C49" s="40"/>
      <c r="D49" s="63"/>
      <c r="E49" s="161"/>
      <c r="F49" s="146"/>
      <c r="G49" s="51"/>
      <c r="H49" s="106" cm="1">
        <f t="array" ref="H49">SUM(K48+H45:H48)</f>
        <v>18000</v>
      </c>
      <c r="I49" s="31"/>
      <c r="J49" s="40"/>
      <c r="K49" s="63"/>
      <c r="L49" s="51"/>
      <c r="M49" s="146"/>
      <c r="N49" s="51"/>
      <c r="O49" s="96" cm="1">
        <f t="array" ref="O49">SUM(R48+O45:O48)</f>
        <v>0</v>
      </c>
      <c r="P49" s="117">
        <f>H49+O49</f>
        <v>18000</v>
      </c>
    </row>
    <row r="50" spans="1:16" ht="28" customHeight="1">
      <c r="A50" s="27" t="s">
        <v>43</v>
      </c>
      <c r="B50" s="74"/>
      <c r="C50" s="42"/>
      <c r="D50" s="64"/>
      <c r="E50" s="157"/>
      <c r="F50" s="142"/>
      <c r="G50" s="53"/>
      <c r="H50" s="110"/>
      <c r="I50" s="28"/>
      <c r="J50" s="42"/>
      <c r="K50" s="64"/>
      <c r="L50" s="53"/>
      <c r="M50" s="142"/>
      <c r="N50" s="53"/>
      <c r="O50" s="99"/>
      <c r="P50" s="122"/>
    </row>
    <row r="51" spans="1:16" ht="28" customHeight="1">
      <c r="A51" s="24"/>
      <c r="B51" s="72"/>
      <c r="C51" s="41"/>
      <c r="D51" s="32"/>
      <c r="E51" s="156"/>
      <c r="F51" s="141"/>
      <c r="G51" s="52"/>
      <c r="H51" s="109"/>
      <c r="I51" s="14"/>
      <c r="J51" s="41"/>
      <c r="K51" s="32"/>
      <c r="L51" s="52"/>
      <c r="M51" s="141"/>
      <c r="N51" s="52"/>
      <c r="O51" s="97"/>
      <c r="P51" s="121"/>
    </row>
    <row r="52" spans="1:16" ht="28" customHeight="1">
      <c r="A52" s="24"/>
      <c r="B52" s="72"/>
      <c r="C52" s="41"/>
      <c r="D52" s="32"/>
      <c r="E52" s="156"/>
      <c r="F52" s="141"/>
      <c r="G52" s="52"/>
      <c r="H52" s="109"/>
      <c r="I52" s="14"/>
      <c r="J52" s="41"/>
      <c r="K52" s="32"/>
      <c r="L52" s="52"/>
      <c r="M52" s="141"/>
      <c r="N52" s="52"/>
      <c r="O52" s="97"/>
      <c r="P52" s="121"/>
    </row>
    <row r="53" spans="1:16" ht="28" customHeight="1">
      <c r="A53" s="24"/>
      <c r="B53" s="72"/>
      <c r="C53" s="41"/>
      <c r="D53" s="32"/>
      <c r="E53" s="156"/>
      <c r="F53" s="141"/>
      <c r="G53" s="52"/>
      <c r="H53" s="109"/>
      <c r="I53" s="14"/>
      <c r="J53" s="41"/>
      <c r="K53" s="32"/>
      <c r="L53" s="52"/>
      <c r="M53" s="141"/>
      <c r="N53" s="52"/>
      <c r="O53" s="97"/>
      <c r="P53" s="121"/>
    </row>
    <row r="54" spans="1:16" ht="28" customHeight="1">
      <c r="A54" s="24"/>
      <c r="B54" s="72"/>
      <c r="C54" s="41"/>
      <c r="D54" s="32"/>
      <c r="E54" s="156"/>
      <c r="F54" s="141"/>
      <c r="G54" s="52"/>
      <c r="H54" s="109"/>
      <c r="I54" s="14"/>
      <c r="J54" s="41"/>
      <c r="K54" s="32"/>
      <c r="L54" s="52"/>
      <c r="M54" s="141"/>
      <c r="N54" s="52"/>
      <c r="O54" s="97"/>
      <c r="P54" s="121"/>
    </row>
    <row r="55" spans="1:16" ht="28" customHeight="1" thickBot="1">
      <c r="A55" s="35" t="s">
        <v>19</v>
      </c>
      <c r="B55" s="75"/>
      <c r="C55" s="43"/>
      <c r="D55" s="26"/>
      <c r="E55" s="158"/>
      <c r="F55" s="143"/>
      <c r="G55" s="54"/>
      <c r="H55" s="111">
        <f>SUM(H51:H54)</f>
        <v>0</v>
      </c>
      <c r="I55" s="25"/>
      <c r="J55" s="43"/>
      <c r="K55" s="26"/>
      <c r="L55" s="78"/>
      <c r="M55" s="143"/>
      <c r="N55" s="54"/>
      <c r="O55" s="100">
        <f>SUM(O51:O54)</f>
        <v>0</v>
      </c>
      <c r="P55" s="151">
        <f>H55+O55</f>
        <v>0</v>
      </c>
    </row>
    <row r="56" spans="1:16" ht="28" customHeight="1" thickBot="1">
      <c r="A56" s="33" t="s">
        <v>17</v>
      </c>
      <c r="B56" s="76"/>
      <c r="C56" s="44"/>
      <c r="D56" s="65"/>
      <c r="E56" s="162"/>
      <c r="F56" s="147"/>
      <c r="G56" s="55"/>
      <c r="H56" s="112">
        <f>H42+H43+H49+H55</f>
        <v>204801.01615384617</v>
      </c>
      <c r="I56" s="34"/>
      <c r="J56" s="44"/>
      <c r="K56" s="65"/>
      <c r="L56" s="55"/>
      <c r="M56" s="147"/>
      <c r="N56" s="55"/>
      <c r="O56" s="112">
        <f>O42+O43+O49+O55</f>
        <v>0</v>
      </c>
      <c r="P56" s="123">
        <f>H56+O56</f>
        <v>204801.01615384617</v>
      </c>
    </row>
  </sheetData>
  <mergeCells count="2">
    <mergeCell ref="C1:H1"/>
    <mergeCell ref="J1:O1"/>
  </mergeCells>
  <pageMargins left="0.7" right="0.7" top="0.75" bottom="0.75" header="0.3" footer="0.3"/>
  <ignoredErrors>
    <ignoredError sqref="M4:M10" formula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Rates</vt:lpstr>
      <vt:lpstr>Template</vt:lpstr>
      <vt:lpstr>Period One</vt:lpstr>
      <vt:lpstr>Period Two</vt:lpstr>
      <vt:lpstr>Period Three</vt:lpstr>
      <vt:lpstr>Grand Total</vt:lpstr>
      <vt:lpstr>Sesame Street 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Administrator</cp:lastModifiedBy>
  <dcterms:created xsi:type="dcterms:W3CDTF">2021-08-31T14:55:50Z</dcterms:created>
  <dcterms:modified xsi:type="dcterms:W3CDTF">2022-11-01T14:16:57Z</dcterms:modified>
</cp:coreProperties>
</file>